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表一 全市汇总" sheetId="4" r:id="rId1"/>
    <sheet name="表二" sheetId="2" r:id="rId2"/>
    <sheet name="表三" sheetId="3" r:id="rId3"/>
  </sheets>
  <definedNames>
    <definedName name="_xlnm.Print_Area" localSheetId="2">表三!$A$1:$O$43</definedName>
    <definedName name="_xlnm._FilterDatabase" localSheetId="1" hidden="1">表二!$A$4:$AA$43</definedName>
    <definedName name="_xlnm._FilterDatabase" localSheetId="2" hidden="1">表三!$A$4:$O$43</definedName>
  </definedNames>
  <calcPr calcId="144525"/>
</workbook>
</file>

<file path=xl/sharedStrings.xml><?xml version="1.0" encoding="utf-8"?>
<sst xmlns="http://schemas.openxmlformats.org/spreadsheetml/2006/main" count="182" uniqueCount="91">
  <si>
    <t>附件1</t>
  </si>
  <si>
    <r>
      <rPr>
        <sz val="18"/>
        <rFont val="方正小标宋_GBK"/>
        <charset val="134"/>
      </rPr>
      <t>中卫市国有企业</t>
    </r>
    <r>
      <rPr>
        <sz val="18"/>
        <rFont val="Times New Roman"/>
        <charset val="0"/>
      </rPr>
      <t>2021</t>
    </r>
    <r>
      <rPr>
        <sz val="18"/>
        <rFont val="方正小标宋_GBK"/>
        <charset val="134"/>
      </rPr>
      <t>年上半年主要经营指标情况表（一）</t>
    </r>
    <r>
      <rPr>
        <sz val="18"/>
        <rFont val="Times New Roman"/>
        <charset val="0"/>
      </rPr>
      <t xml:space="preserve">     </t>
    </r>
  </si>
  <si>
    <t xml:space="preserve">  制表：中卫市人民政府国有资产监督管理委员会                                                                                                     </t>
  </si>
  <si>
    <t>序号</t>
  </si>
  <si>
    <t>单位名称</t>
  </si>
  <si>
    <t>户数</t>
  </si>
  <si>
    <t>资产总额（亿元）</t>
  </si>
  <si>
    <t>净资产（亿元）</t>
  </si>
  <si>
    <t>营业收入（亿元）</t>
  </si>
  <si>
    <t>成本费用总额(亿元）</t>
  </si>
  <si>
    <t>利润总额（万元）</t>
  </si>
  <si>
    <t>已交税费（万元）</t>
  </si>
  <si>
    <t>增加值（万元）</t>
  </si>
  <si>
    <t>本年数</t>
  </si>
  <si>
    <t>上年数</t>
  </si>
  <si>
    <t>增减%</t>
  </si>
  <si>
    <t>市本级</t>
  </si>
  <si>
    <t>市本级小计</t>
  </si>
  <si>
    <t>中宁县</t>
  </si>
  <si>
    <t>海源县</t>
  </si>
  <si>
    <t>沙坡头区</t>
  </si>
  <si>
    <t>县（区）小计</t>
  </si>
  <si>
    <t>合计</t>
  </si>
  <si>
    <t xml:space="preserve"> 注： 1、上述数据来源于上报自治区国资委的宁夏国资委国有企业财务快报系统。</t>
  </si>
  <si>
    <t>附件2</t>
  </si>
  <si>
    <r>
      <rPr>
        <sz val="18"/>
        <rFont val="方正小标宋_GBK"/>
        <charset val="134"/>
      </rPr>
      <t>中卫市属国有企业</t>
    </r>
    <r>
      <rPr>
        <sz val="18"/>
        <rFont val="Times New Roman"/>
        <charset val="0"/>
      </rPr>
      <t>2021</t>
    </r>
    <r>
      <rPr>
        <sz val="18"/>
        <rFont val="方正小标宋_GBK"/>
        <charset val="134"/>
      </rPr>
      <t>年上半年主要经营指标情况表（二）</t>
    </r>
    <r>
      <rPr>
        <sz val="18"/>
        <rFont val="Times New Roman"/>
        <charset val="0"/>
      </rPr>
      <t xml:space="preserve">     </t>
    </r>
  </si>
  <si>
    <t xml:space="preserve">  制表：中卫市人民政府国有资产监督管理委员会                                                                                                      单位：万元</t>
  </si>
  <si>
    <t>企业名称</t>
  </si>
  <si>
    <t>资产总额</t>
  </si>
  <si>
    <t>净资产</t>
  </si>
  <si>
    <t>营业收入</t>
  </si>
  <si>
    <t>利润总额</t>
  </si>
  <si>
    <t>净利润</t>
  </si>
  <si>
    <t>归属母公司净利润</t>
  </si>
  <si>
    <t>已交税费</t>
  </si>
  <si>
    <t>增加值</t>
  </si>
  <si>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</si>
  <si>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</si>
  <si>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</si>
  <si>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</si>
  <si>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</si>
  <si>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</si>
  <si>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</si>
  <si>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</si>
  <si>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</si>
  <si>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</si>
  <si>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</si>
  <si>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</si>
  <si>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</si>
  <si>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</si>
  <si>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</si>
  <si>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</si>
  <si>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</si>
  <si>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</si>
  <si>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</si>
  <si>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</si>
  <si>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</si>
  <si>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</si>
  <si>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</si>
  <si>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</si>
  <si>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</si>
  <si>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</si>
  <si>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</si>
  <si>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</si>
  <si>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</si>
  <si>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</si>
  <si>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</si>
  <si>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</si>
  <si>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</si>
  <si>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</si>
  <si>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</si>
  <si>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</si>
  <si>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</si>
  <si>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</si>
  <si>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附件3</t>
  </si>
  <si>
    <r>
      <rPr>
        <sz val="18"/>
        <rFont val="方正小标宋_GBK"/>
        <charset val="134"/>
      </rPr>
      <t>中卫市属国有企业</t>
    </r>
    <r>
      <rPr>
        <sz val="18"/>
        <rFont val="Times New Roman"/>
        <charset val="0"/>
      </rPr>
      <t>2021</t>
    </r>
    <r>
      <rPr>
        <sz val="18"/>
        <rFont val="方正小标宋_GBK"/>
        <charset val="134"/>
      </rPr>
      <t>年上半年经营指标情况表（三）</t>
    </r>
  </si>
  <si>
    <t xml:space="preserve">     制表：中卫市人民政府国有资产监督管理委员会 </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</si>
  <si>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</si>
  <si>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</si>
  <si>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</si>
  <si>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</si>
  <si>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</si>
  <si>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</si>
  <si>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charset val="0"/>
      </rPr>
      <t>(%)</t>
    </r>
  </si>
  <si>
    <r>
      <rPr>
        <b/>
        <sz val="14"/>
        <rFont val="宋体"/>
        <charset val="134"/>
      </rPr>
      <t>总资产报酬率</t>
    </r>
    <r>
      <rPr>
        <b/>
        <sz val="14"/>
        <rFont val="Times New Roman"/>
        <charset val="0"/>
      </rPr>
      <t>(%)</t>
    </r>
  </si>
  <si>
    <r>
      <rPr>
        <b/>
        <sz val="14"/>
        <rFont val="宋体"/>
        <charset val="134"/>
      </rPr>
      <t>成本费用利润率</t>
    </r>
    <r>
      <rPr>
        <b/>
        <sz val="14"/>
        <rFont val="Times New Roman"/>
        <charset val="0"/>
      </rPr>
      <t>(%)</t>
    </r>
  </si>
  <si>
    <r>
      <rPr>
        <b/>
        <sz val="14"/>
        <rFont val="宋体"/>
        <charset val="134"/>
      </rPr>
      <t>本年数</t>
    </r>
  </si>
  <si>
    <r>
      <rPr>
        <b/>
        <sz val="14"/>
        <rFont val="宋体"/>
        <charset val="134"/>
      </rPr>
      <t>上年数</t>
    </r>
  </si>
  <si>
    <r>
      <rPr>
        <b/>
        <sz val="14"/>
        <rFont val="宋体"/>
        <charset val="134"/>
      </rPr>
      <t>增减</t>
    </r>
    <r>
      <rPr>
        <b/>
        <sz val="14"/>
        <rFont val="Times New Roman"/>
        <charset val="0"/>
      </rPr>
      <t>%</t>
    </r>
  </si>
  <si>
    <r>
      <rPr>
        <b/>
        <sz val="10"/>
        <rFont val="Times New Roman"/>
        <charset val="0"/>
      </rPr>
      <t xml:space="preserve">  </t>
    </r>
    <r>
      <rPr>
        <b/>
        <sz val="10"/>
        <rFont val="宋体"/>
        <charset val="134"/>
      </rPr>
      <t>合</t>
    </r>
    <r>
      <rPr>
        <b/>
        <sz val="10"/>
        <rFont val="Times New Roman"/>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</si>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</sst>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 numFmtId="178" formatCode="0.0_ "/>
    <numFmt numFmtId="179" formatCode="0.00_ "/>
    <numFmt numFmtId="180" formatCode="0_ "/>
  </numFmts>
  <fonts count="46">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4"/>
      <name val="黑体"/>
      <charset val="134"/>
    </font>
    <font>
      <sz val="18"/>
      <name val="方正小标宋_GBK"/>
      <charset val="134"/>
    </font>
    <font>
      <sz val="18"/>
      <name val="Times New Roman"/>
      <charset val="0"/>
    </font>
    <font>
      <sz val="14"/>
      <name val="方正小标宋_GBK"/>
      <charset val="134"/>
    </font>
    <font>
      <b/>
      <sz val="10"/>
      <name val="宋体"/>
      <charset val="134"/>
    </font>
    <font>
      <b/>
      <sz val="11"/>
      <name val="Times New Roman"/>
      <charset val="0"/>
    </font>
    <font>
      <b/>
      <sz val="10"/>
      <name val="Times New Roman"/>
      <charset val="0"/>
    </font>
    <font>
      <b/>
      <sz val="8"/>
      <name val="Times New Roman"/>
      <charset val="0"/>
    </font>
    <font>
      <b/>
      <sz val="8"/>
      <name val="宋体"/>
      <charset val="134"/>
    </font>
    <font>
      <sz val="8"/>
      <name val="宋体"/>
      <charset val="134"/>
      <scheme val="minor"/>
    </font>
    <font>
      <sz val="9"/>
      <name val="Times New Roman"/>
      <charset val="0"/>
    </font>
    <font>
      <b/>
      <sz val="16"/>
      <name val="黑体"/>
      <charset val="134"/>
    </font>
    <font>
      <sz val="10"/>
      <name val="宋体"/>
      <charset val="134"/>
    </font>
    <font>
      <sz val="8"/>
      <name val="宋体"/>
      <charset val="134"/>
    </font>
    <font>
      <sz val="9"/>
      <name val="宋体"/>
      <charset val="134"/>
    </font>
    <font>
      <b/>
      <sz val="12"/>
      <name val="宋体"/>
      <charset val="134"/>
    </font>
    <font>
      <sz val="12"/>
      <name val="黑体"/>
      <charset val="134"/>
    </font>
    <font>
      <sz val="9"/>
      <color theme="1"/>
      <name val="宋体"/>
      <charset val="134"/>
      <scheme val="minor"/>
    </font>
    <font>
      <b/>
      <sz val="10"/>
      <name val="黑体"/>
      <charset val="134"/>
    </font>
    <font>
      <sz val="11"/>
      <color indexed="8"/>
      <name val="宋体"/>
      <charset val="134"/>
    </font>
    <font>
      <sz val="11"/>
      <color indexed="9"/>
      <name val="宋体"/>
      <charset val="134"/>
    </font>
    <font>
      <sz val="11"/>
      <color indexed="10"/>
      <name val="宋体"/>
      <charset val="134"/>
    </font>
    <font>
      <b/>
      <sz val="18"/>
      <color indexed="54"/>
      <name val="宋体"/>
      <charset val="134"/>
    </font>
    <font>
      <b/>
      <sz val="15"/>
      <color indexed="54"/>
      <name val="宋体"/>
      <charset val="134"/>
    </font>
    <font>
      <sz val="11"/>
      <color indexed="17"/>
      <name val="宋体"/>
      <charset val="134"/>
    </font>
    <font>
      <sz val="11"/>
      <color indexed="62"/>
      <name val="宋体"/>
      <charset val="134"/>
    </font>
    <font>
      <b/>
      <sz val="11"/>
      <color indexed="63"/>
      <name val="宋体"/>
      <charset val="134"/>
    </font>
    <font>
      <sz val="11"/>
      <color indexed="16"/>
      <name val="宋体"/>
      <charset val="134"/>
    </font>
    <font>
      <i/>
      <sz val="11"/>
      <color indexed="23"/>
      <name val="宋体"/>
      <charset val="134"/>
    </font>
    <font>
      <u/>
      <sz val="11"/>
      <color indexed="12"/>
      <name val="宋体"/>
      <charset val="134"/>
    </font>
    <font>
      <b/>
      <sz val="11"/>
      <color indexed="8"/>
      <name val="宋体"/>
      <charset val="134"/>
    </font>
    <font>
      <b/>
      <sz val="11"/>
      <color indexed="54"/>
      <name val="宋体"/>
      <charset val="134"/>
    </font>
    <font>
      <u/>
      <sz val="11"/>
      <color indexed="20"/>
      <name val="宋体"/>
      <charset val="134"/>
    </font>
    <font>
      <b/>
      <sz val="13"/>
      <color indexed="54"/>
      <name val="宋体"/>
      <charset val="134"/>
    </font>
    <font>
      <b/>
      <sz val="11"/>
      <color indexed="53"/>
      <name val="宋体"/>
      <charset val="134"/>
    </font>
    <font>
      <b/>
      <sz val="11"/>
      <color indexed="9"/>
      <name val="宋体"/>
      <charset val="134"/>
    </font>
    <font>
      <sz val="11"/>
      <color indexed="53"/>
      <name val="宋体"/>
      <charset val="134"/>
    </font>
    <font>
      <sz val="11"/>
      <color indexed="19"/>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xf numFmtId="42" fontId="0" fillId="0" borderId="0" applyFont="0" applyFill="0" applyBorder="0" applyAlignment="0" applyProtection="0"/>
    <xf numFmtId="0" fontId="25" fillId="4" borderId="0" applyNumberFormat="0" applyBorder="0" applyAlignment="0" applyProtection="0">
      <alignment vertical="center"/>
    </xf>
    <xf numFmtId="0" fontId="31" fillId="3"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5" fillId="8"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xf numFmtId="0" fontId="26"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25" fillId="11" borderId="14" applyNumberFormat="0" applyFont="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0" applyNumberFormat="0" applyFill="0" applyAlignment="0" applyProtection="0">
      <alignment vertical="center"/>
    </xf>
    <xf numFmtId="0" fontId="39" fillId="0" borderId="10" applyNumberFormat="0" applyFill="0" applyAlignment="0" applyProtection="0">
      <alignment vertical="center"/>
    </xf>
    <xf numFmtId="0" fontId="26" fillId="14" borderId="0" applyNumberFormat="0" applyBorder="0" applyAlignment="0" applyProtection="0">
      <alignment vertical="center"/>
    </xf>
    <xf numFmtId="0" fontId="37" fillId="0" borderId="15" applyNumberFormat="0" applyFill="0" applyAlignment="0" applyProtection="0">
      <alignment vertical="center"/>
    </xf>
    <xf numFmtId="0" fontId="26" fillId="3" borderId="0" applyNumberFormat="0" applyBorder="0" applyAlignment="0" applyProtection="0">
      <alignment vertical="center"/>
    </xf>
    <xf numFmtId="0" fontId="32" fillId="4" borderId="12" applyNumberFormat="0" applyAlignment="0" applyProtection="0">
      <alignment vertical="center"/>
    </xf>
    <xf numFmtId="0" fontId="40" fillId="4" borderId="11" applyNumberFormat="0" applyAlignment="0" applyProtection="0">
      <alignment vertical="center"/>
    </xf>
    <xf numFmtId="0" fontId="41" fillId="15" borderId="16" applyNumberFormat="0" applyAlignment="0" applyProtection="0">
      <alignment vertical="center"/>
    </xf>
    <xf numFmtId="0" fontId="25" fillId="5" borderId="0" applyNumberFormat="0" applyBorder="0" applyAlignment="0" applyProtection="0">
      <alignment vertical="center"/>
    </xf>
    <xf numFmtId="0" fontId="26" fillId="7" borderId="0" applyNumberFormat="0" applyBorder="0" applyAlignment="0" applyProtection="0">
      <alignment vertical="center"/>
    </xf>
    <xf numFmtId="0" fontId="42" fillId="0" borderId="17" applyNumberFormat="0" applyFill="0" applyAlignment="0" applyProtection="0">
      <alignment vertical="center"/>
    </xf>
    <xf numFmtId="0" fontId="25" fillId="0" borderId="0">
      <alignment vertical="center"/>
    </xf>
    <xf numFmtId="0" fontId="36" fillId="0" borderId="13" applyNumberFormat="0" applyFill="0" applyAlignment="0" applyProtection="0">
      <alignment vertical="center"/>
    </xf>
    <xf numFmtId="0" fontId="30" fillId="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26" fillId="17"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25" fillId="12"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25" fillId="8" borderId="0" applyNumberFormat="0" applyBorder="0" applyAlignment="0" applyProtection="0">
      <alignment vertical="center"/>
    </xf>
    <xf numFmtId="0" fontId="26" fillId="8" borderId="0" applyNumberFormat="0" applyBorder="0" applyAlignment="0" applyProtection="0">
      <alignment vertical="center"/>
    </xf>
    <xf numFmtId="0" fontId="25" fillId="0" borderId="0">
      <alignment vertical="center"/>
    </xf>
    <xf numFmtId="0" fontId="25" fillId="0" borderId="0">
      <alignment vertical="center"/>
    </xf>
  </cellStyleXfs>
  <cellXfs count="103">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8" fontId="5" fillId="0" borderId="0" xfId="0" applyNumberFormat="1" applyFont="1"/>
    <xf numFmtId="179" fontId="5" fillId="0" borderId="0" xfId="0" applyNumberFormat="1" applyFont="1"/>
    <xf numFmtId="0" fontId="6" fillId="0" borderId="0" xfId="0" applyFont="1" applyAlignment="1">
      <alignment horizontal="center" vertical="top"/>
    </xf>
    <xf numFmtId="44" fontId="7" fillId="0" borderId="1" xfId="4" applyFont="1" applyBorder="1" applyAlignment="1">
      <alignment horizontal="center" vertical="center"/>
    </xf>
    <xf numFmtId="44" fontId="8" fillId="0" borderId="1" xfId="4" applyFont="1" applyBorder="1" applyAlignment="1">
      <alignment horizontal="center" vertical="center"/>
    </xf>
    <xf numFmtId="44" fontId="9" fillId="0" borderId="1" xfId="4" applyFont="1" applyBorder="1" applyAlignment="1">
      <alignment horizontal="left" vertical="center"/>
    </xf>
    <xf numFmtId="0" fontId="10"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0" fontId="4" fillId="0" borderId="2" xfId="30" applyNumberFormat="1" applyFont="1" applyFill="1" applyBorder="1" applyAlignment="1">
      <alignment horizontal="center" vertical="center"/>
    </xf>
    <xf numFmtId="0" fontId="4" fillId="0" borderId="2" xfId="3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4" fillId="0" borderId="2" xfId="30" applyNumberFormat="1" applyFont="1" applyFill="1" applyBorder="1" applyAlignment="1">
      <alignment horizontal="center" vertical="center" shrinkToFit="1"/>
    </xf>
    <xf numFmtId="176" fontId="4" fillId="0" borderId="2" xfId="30" applyNumberFormat="1" applyFont="1" applyFill="1" applyBorder="1" applyAlignment="1">
      <alignment horizontal="center" vertical="center"/>
    </xf>
    <xf numFmtId="177"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14" fillId="0" borderId="2" xfId="0" applyNumberFormat="1" applyFont="1" applyBorder="1" applyAlignment="1">
      <alignment horizontal="left" vertical="center"/>
    </xf>
    <xf numFmtId="180" fontId="3" fillId="0" borderId="3" xfId="0" applyNumberFormat="1" applyFont="1" applyFill="1" applyBorder="1" applyAlignment="1">
      <alignment horizontal="center" vertical="center" shrinkToFit="1"/>
    </xf>
    <xf numFmtId="179" fontId="3" fillId="0" borderId="3"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3" fillId="0" borderId="2" xfId="0" applyNumberFormat="1" applyFont="1" applyBorder="1" applyAlignment="1">
      <alignment horizontal="center"/>
    </xf>
    <xf numFmtId="179" fontId="3" fillId="0" borderId="4" xfId="0" applyNumberFormat="1" applyFont="1" applyFill="1" applyBorder="1" applyAlignment="1">
      <alignment horizontal="center" vertical="center" shrinkToFit="1"/>
    </xf>
    <xf numFmtId="180" fontId="3" fillId="0" borderId="4"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0" fontId="12" fillId="2" borderId="5" xfId="0" applyFont="1" applyFill="1" applyBorder="1" applyAlignment="1">
      <alignment horizontal="center" vertical="center"/>
    </xf>
    <xf numFmtId="177" fontId="15" fillId="0" borderId="6" xfId="50" applyNumberFormat="1" applyFont="1" applyFill="1" applyBorder="1" applyAlignment="1">
      <alignment horizontal="left" vertical="center" wrapText="1"/>
    </xf>
    <xf numFmtId="0" fontId="16" fillId="0" borderId="0" xfId="0" applyFont="1"/>
    <xf numFmtId="179" fontId="4" fillId="0" borderId="2" xfId="30" applyNumberFormat="1" applyFont="1" applyFill="1" applyBorder="1" applyAlignment="1">
      <alignment horizontal="center" vertical="center"/>
    </xf>
    <xf numFmtId="179" fontId="4" fillId="0" borderId="2" xfId="51" applyNumberFormat="1" applyFont="1" applyFill="1" applyBorder="1" applyAlignment="1">
      <alignment horizontal="center" vertical="center" wrapText="1"/>
    </xf>
    <xf numFmtId="177" fontId="3" fillId="0" borderId="0" xfId="0" applyNumberFormat="1" applyFont="1" applyAlignment="1">
      <alignment horizontal="center" vertical="center"/>
    </xf>
    <xf numFmtId="177" fontId="3" fillId="0" borderId="2" xfId="0" applyNumberFormat="1" applyFont="1" applyBorder="1" applyAlignment="1">
      <alignment horizontal="center" vertical="center"/>
    </xf>
    <xf numFmtId="178" fontId="16" fillId="0" borderId="0" xfId="0" applyNumberFormat="1" applyFont="1"/>
    <xf numFmtId="179" fontId="16" fillId="0" borderId="0" xfId="0" applyNumberFormat="1" applyFont="1"/>
    <xf numFmtId="44" fontId="17" fillId="0" borderId="0" xfId="4" applyFont="1" applyBorder="1" applyAlignment="1" applyProtection="1">
      <alignment vertical="center"/>
    </xf>
    <xf numFmtId="44" fontId="17" fillId="0" borderId="0" xfId="4" applyFont="1" applyBorder="1" applyAlignment="1" applyProtection="1">
      <alignment horizontal="left" vertical="center"/>
    </xf>
    <xf numFmtId="0" fontId="18" fillId="0" borderId="0" xfId="0" applyFont="1" applyProtection="1"/>
    <xf numFmtId="0" fontId="18" fillId="0" borderId="0" xfId="0" applyFont="1"/>
    <xf numFmtId="0" fontId="0" fillId="0" borderId="0" xfId="0" applyFont="1" applyAlignment="1">
      <alignment horizontal="center"/>
    </xf>
    <xf numFmtId="0" fontId="18"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6" fillId="0" borderId="0" xfId="4" applyFont="1" applyBorder="1" applyAlignment="1" applyProtection="1">
      <alignment horizontal="left" vertical="center" wrapText="1"/>
    </xf>
    <xf numFmtId="44" fontId="6" fillId="0" borderId="0" xfId="4" applyFont="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xf>
    <xf numFmtId="177" fontId="14" fillId="0" borderId="2" xfId="51" applyNumberFormat="1" applyFont="1" applyFill="1" applyBorder="1" applyAlignment="1" applyProtection="1">
      <alignment horizontal="center" vertical="center" shrinkToFit="1"/>
    </xf>
    <xf numFmtId="177" fontId="14" fillId="0" borderId="2" xfId="51" applyNumberFormat="1" applyFont="1" applyFill="1" applyBorder="1" applyAlignment="1" applyProtection="1">
      <alignment horizontal="center" vertical="center"/>
    </xf>
    <xf numFmtId="180" fontId="14"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shrinkToFit="1"/>
    </xf>
    <xf numFmtId="179" fontId="19" fillId="0" borderId="2" xfId="0" applyNumberFormat="1" applyFont="1" applyBorder="1" applyAlignment="1">
      <alignment horizontal="center" vertical="center"/>
    </xf>
    <xf numFmtId="177" fontId="20" fillId="0" borderId="2" xfId="0" applyNumberFormat="1" applyFont="1" applyBorder="1" applyAlignment="1">
      <alignment horizontal="center" vertical="center"/>
    </xf>
    <xf numFmtId="177" fontId="19" fillId="0" borderId="6" xfId="50" applyNumberFormat="1" applyFont="1" applyFill="1" applyBorder="1" applyAlignment="1">
      <alignment horizontal="left" vertical="center" wrapText="1"/>
    </xf>
    <xf numFmtId="177" fontId="14" fillId="0" borderId="7" xfId="0" applyNumberFormat="1" applyFont="1" applyFill="1" applyBorder="1" applyAlignment="1" applyProtection="1">
      <alignment horizontal="center" vertical="center"/>
    </xf>
    <xf numFmtId="177" fontId="14" fillId="0" borderId="8" xfId="0" applyNumberFormat="1" applyFont="1" applyFill="1" applyBorder="1" applyAlignment="1" applyProtection="1">
      <alignment horizontal="center" vertical="center"/>
    </xf>
    <xf numFmtId="177" fontId="14" fillId="0" borderId="9" xfId="0" applyNumberFormat="1" applyFont="1" applyFill="1" applyBorder="1" applyAlignment="1" applyProtection="1">
      <alignment horizontal="center" vertical="center"/>
    </xf>
    <xf numFmtId="179" fontId="14" fillId="0" borderId="2" xfId="0" applyNumberFormat="1" applyFont="1" applyFill="1" applyBorder="1" applyAlignment="1">
      <alignment horizontal="center" vertical="center" shrinkToFit="1"/>
    </xf>
    <xf numFmtId="179" fontId="19" fillId="0" borderId="0" xfId="0" applyNumberFormat="1" applyFont="1" applyAlignment="1">
      <alignment horizontal="center"/>
    </xf>
    <xf numFmtId="0" fontId="0" fillId="0" borderId="0" xfId="0" applyProtection="1"/>
    <xf numFmtId="177"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lignment horizontal="center" vertical="center"/>
    </xf>
    <xf numFmtId="178" fontId="0" fillId="0" borderId="0" xfId="0" applyNumberFormat="1" applyFont="1" applyBorder="1" applyAlignment="1">
      <alignment vertical="center"/>
    </xf>
    <xf numFmtId="0" fontId="0" fillId="0" borderId="0" xfId="0" applyFont="1" applyBorder="1"/>
    <xf numFmtId="178" fontId="0" fillId="0" borderId="0" xfId="0" applyNumberFormat="1" applyFont="1" applyBorder="1" applyAlignment="1">
      <alignment horizontal="right" vertical="center"/>
    </xf>
    <xf numFmtId="0" fontId="0" fillId="0" borderId="0" xfId="0" applyFill="1" applyBorder="1"/>
    <xf numFmtId="0" fontId="10" fillId="0" borderId="0" xfId="0" applyFont="1"/>
    <xf numFmtId="0" fontId="21" fillId="0" borderId="0" xfId="0" applyFont="1"/>
    <xf numFmtId="44" fontId="22" fillId="0" borderId="0" xfId="4" applyFont="1" applyBorder="1" applyAlignment="1" applyProtection="1">
      <alignment horizontal="left" vertical="center" wrapText="1"/>
    </xf>
    <xf numFmtId="44" fontId="22" fillId="0" borderId="0" xfId="4" applyFont="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10" fillId="0" borderId="4" xfId="0" applyNumberFormat="1" applyFont="1" applyFill="1" applyBorder="1" applyAlignment="1" applyProtection="1">
      <alignment horizontal="center" vertical="center"/>
    </xf>
    <xf numFmtId="177" fontId="10" fillId="0" borderId="2" xfId="51" applyNumberFormat="1" applyFont="1" applyFill="1" applyBorder="1" applyAlignment="1" applyProtection="1">
      <alignment horizontal="center" vertical="center" shrinkToFit="1"/>
    </xf>
    <xf numFmtId="177" fontId="10" fillId="0" borderId="2" xfId="51" applyNumberFormat="1" applyFont="1" applyFill="1" applyBorder="1" applyAlignment="1" applyProtection="1">
      <alignment horizontal="center" vertical="center"/>
    </xf>
    <xf numFmtId="180" fontId="10" fillId="0"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2"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179" fontId="23" fillId="0" borderId="2" xfId="0" applyNumberFormat="1" applyFont="1" applyFill="1" applyBorder="1" applyAlignment="1">
      <alignment vertical="center"/>
    </xf>
    <xf numFmtId="177" fontId="0" fillId="0" borderId="6" xfId="50" applyNumberFormat="1" applyFont="1" applyFill="1" applyBorder="1" applyAlignment="1">
      <alignment horizontal="left" vertical="center" wrapText="1"/>
    </xf>
    <xf numFmtId="177" fontId="10" fillId="0" borderId="7"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xf>
    <xf numFmtId="177" fontId="10" fillId="0" borderId="9" xfId="0" applyNumberFormat="1" applyFont="1" applyFill="1" applyBorder="1" applyAlignment="1" applyProtection="1">
      <alignment horizontal="center" vertical="center"/>
    </xf>
    <xf numFmtId="44" fontId="24" fillId="0" borderId="0" xfId="4" applyFont="1" applyBorder="1" applyAlignment="1" applyProtection="1">
      <alignment horizontal="left" vertical="center"/>
    </xf>
    <xf numFmtId="0" fontId="10" fillId="0" borderId="0" xfId="0" applyFont="1" applyAlignment="1" applyProtection="1">
      <alignment vertical="center"/>
    </xf>
    <xf numFmtId="178" fontId="18" fillId="0" borderId="0" xfId="0" applyNumberFormat="1" applyFont="1" applyBorder="1" applyAlignment="1">
      <alignment vertical="center"/>
    </xf>
    <xf numFmtId="0" fontId="10" fillId="0" borderId="0" xfId="0" applyFont="1" applyBorder="1"/>
    <xf numFmtId="0" fontId="18" fillId="0" borderId="0" xfId="0" applyFont="1" applyFill="1" applyBorder="1"/>
    <xf numFmtId="177" fontId="10" fillId="0" borderId="2" xfId="0" applyNumberFormat="1" applyFont="1" applyFill="1" applyBorder="1" applyAlignment="1" applyProtection="1" quotePrefix="1">
      <alignment horizontal="center" vertical="center"/>
    </xf>
    <xf numFmtId="177" fontId="14" fillId="0" borderId="2" xfId="0" applyNumberFormat="1" applyFont="1" applyFill="1" applyBorder="1" applyAlignment="1" applyProtection="1" quotePrefix="1">
      <alignment horizontal="center" vertical="center"/>
    </xf>
    <xf numFmtId="177" fontId="4"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tabSelected="1" workbookViewId="0">
      <selection activeCell="F20" sqref="F20"/>
    </sheetView>
  </sheetViews>
  <sheetFormatPr defaultColWidth="9" defaultRowHeight="14.25"/>
  <cols>
    <col min="1" max="1" width="3.875" style="47" customWidth="1"/>
    <col min="2" max="2" width="16.5" customWidth="1"/>
    <col min="3" max="3" width="6.875" customWidth="1"/>
    <col min="4" max="4" width="7.25" style="48" customWidth="1"/>
    <col min="5" max="5" width="7.81666666666667" style="48" customWidth="1"/>
    <col min="6" max="6" width="6.75" style="49" customWidth="1"/>
    <col min="7" max="7" width="7.05833333333333" style="50" customWidth="1"/>
    <col min="8" max="8" width="8" style="50" customWidth="1"/>
    <col min="9" max="9" width="6.375" style="51" customWidth="1"/>
    <col min="10" max="10" width="6.83333333333333" style="50" customWidth="1"/>
    <col min="11" max="11" width="7" style="50" customWidth="1"/>
    <col min="12" max="12" width="6.75" style="50" customWidth="1"/>
    <col min="13" max="15" width="8.125" style="50" customWidth="1"/>
    <col min="16" max="18" width="8" style="50" customWidth="1"/>
    <col min="19" max="21" width="6.83333333333333" style="50" customWidth="1"/>
    <col min="22" max="23" width="7.875" style="50" customWidth="1"/>
    <col min="24" max="24" width="8" style="50" customWidth="1"/>
    <col min="25" max="25" width="0.575" customWidth="1"/>
  </cols>
  <sheetData>
    <row r="1" customFormat="1" ht="18" customHeight="1" spans="1:24">
      <c r="A1" s="52" t="s">
        <v>0</v>
      </c>
      <c r="B1" s="52"/>
      <c r="C1" s="52"/>
      <c r="D1" s="48"/>
      <c r="E1" s="48"/>
      <c r="F1" s="49"/>
      <c r="G1" s="50"/>
      <c r="H1" s="50"/>
      <c r="I1" s="51"/>
      <c r="J1" s="50"/>
      <c r="K1" s="50"/>
      <c r="L1" s="50"/>
      <c r="M1" s="50"/>
      <c r="N1" s="50"/>
      <c r="O1" s="50"/>
      <c r="P1" s="50"/>
      <c r="Q1" s="50"/>
      <c r="R1" s="50"/>
      <c r="S1" s="50"/>
      <c r="T1" s="50"/>
      <c r="U1" s="50"/>
      <c r="V1" s="50"/>
      <c r="W1" s="50"/>
      <c r="X1" s="50"/>
    </row>
    <row r="2" s="44" customFormat="1" ht="27" customHeight="1" spans="1:25">
      <c r="A2" s="53" t="s">
        <v>1</v>
      </c>
      <c r="B2" s="54"/>
      <c r="C2" s="54"/>
      <c r="D2" s="54"/>
      <c r="E2" s="54"/>
      <c r="F2" s="54"/>
      <c r="G2" s="54"/>
      <c r="H2" s="54"/>
      <c r="I2" s="54"/>
      <c r="J2" s="54"/>
      <c r="K2" s="54"/>
      <c r="L2" s="54"/>
      <c r="M2" s="54"/>
      <c r="N2" s="54"/>
      <c r="O2" s="54"/>
      <c r="P2" s="54"/>
      <c r="Q2" s="54"/>
      <c r="R2" s="54"/>
      <c r="S2" s="54"/>
      <c r="T2" s="54"/>
      <c r="U2" s="54"/>
      <c r="V2" s="54"/>
      <c r="W2" s="54"/>
      <c r="X2" s="54"/>
      <c r="Y2" s="71"/>
    </row>
    <row r="3" s="45" customFormat="1" ht="44" customHeight="1" spans="1:36">
      <c r="A3" s="80" t="s">
        <v>2</v>
      </c>
      <c r="B3" s="80"/>
      <c r="C3" s="80"/>
      <c r="D3" s="80"/>
      <c r="E3" s="80"/>
      <c r="F3" s="81"/>
      <c r="G3" s="80"/>
      <c r="H3" s="80"/>
      <c r="I3" s="80"/>
      <c r="J3" s="80"/>
      <c r="K3" s="80"/>
      <c r="L3" s="80"/>
      <c r="M3" s="80"/>
      <c r="N3" s="80"/>
      <c r="O3" s="80"/>
      <c r="P3" s="80"/>
      <c r="Q3" s="80"/>
      <c r="R3" s="80"/>
      <c r="S3" s="80"/>
      <c r="T3" s="80"/>
      <c r="U3" s="80"/>
      <c r="V3" s="80"/>
      <c r="W3" s="80"/>
      <c r="X3" s="80"/>
      <c r="Y3" s="46"/>
      <c r="Z3" s="98"/>
      <c r="AA3" s="98"/>
      <c r="AB3" s="98"/>
      <c r="AC3" s="98"/>
      <c r="AD3" s="98"/>
      <c r="AE3" s="98"/>
      <c r="AF3" s="98"/>
      <c r="AG3" s="98"/>
      <c r="AH3" s="98"/>
      <c r="AI3" s="98"/>
      <c r="AJ3" s="98"/>
    </row>
    <row r="4" s="46" customFormat="1" ht="45" customHeight="1" spans="1:26">
      <c r="A4" s="82" t="s">
        <v>3</v>
      </c>
      <c r="B4" s="103" t="s">
        <v>4</v>
      </c>
      <c r="C4" s="84" t="s">
        <v>5</v>
      </c>
      <c r="D4" s="83" t="s">
        <v>6</v>
      </c>
      <c r="E4" s="83"/>
      <c r="F4" s="83"/>
      <c r="G4" s="83" t="s">
        <v>7</v>
      </c>
      <c r="H4" s="83"/>
      <c r="I4" s="83"/>
      <c r="J4" s="83" t="s">
        <v>8</v>
      </c>
      <c r="K4" s="83"/>
      <c r="L4" s="83"/>
      <c r="M4" s="95" t="s">
        <v>9</v>
      </c>
      <c r="N4" s="96"/>
      <c r="O4" s="97"/>
      <c r="P4" s="83" t="s">
        <v>10</v>
      </c>
      <c r="Q4" s="83"/>
      <c r="R4" s="83"/>
      <c r="S4" s="83" t="s">
        <v>11</v>
      </c>
      <c r="T4" s="83"/>
      <c r="U4" s="83"/>
      <c r="V4" s="83" t="s">
        <v>12</v>
      </c>
      <c r="W4" s="83"/>
      <c r="X4" s="83"/>
      <c r="Y4" s="72"/>
      <c r="Z4" s="99"/>
    </row>
    <row r="5" s="46" customFormat="1" ht="51" customHeight="1" spans="1:25">
      <c r="A5" s="82"/>
      <c r="B5" s="83"/>
      <c r="C5" s="85"/>
      <c r="D5" s="86" t="s">
        <v>13</v>
      </c>
      <c r="E5" s="87" t="s">
        <v>14</v>
      </c>
      <c r="F5" s="87" t="s">
        <v>15</v>
      </c>
      <c r="G5" s="86" t="s">
        <v>13</v>
      </c>
      <c r="H5" s="87" t="s">
        <v>14</v>
      </c>
      <c r="I5" s="87" t="s">
        <v>15</v>
      </c>
      <c r="J5" s="86" t="s">
        <v>13</v>
      </c>
      <c r="K5" s="87" t="s">
        <v>14</v>
      </c>
      <c r="L5" s="87" t="s">
        <v>15</v>
      </c>
      <c r="M5" s="86" t="s">
        <v>13</v>
      </c>
      <c r="N5" s="87" t="s">
        <v>14</v>
      </c>
      <c r="O5" s="87" t="s">
        <v>15</v>
      </c>
      <c r="P5" s="86" t="s">
        <v>13</v>
      </c>
      <c r="Q5" s="87" t="s">
        <v>14</v>
      </c>
      <c r="R5" s="87" t="s">
        <v>15</v>
      </c>
      <c r="S5" s="86" t="s">
        <v>13</v>
      </c>
      <c r="T5" s="87" t="s">
        <v>14</v>
      </c>
      <c r="U5" s="87" t="s">
        <v>15</v>
      </c>
      <c r="V5" s="86" t="s">
        <v>13</v>
      </c>
      <c r="W5" s="87" t="s">
        <v>14</v>
      </c>
      <c r="X5" s="87" t="s">
        <v>15</v>
      </c>
      <c r="Y5" s="72"/>
    </row>
    <row r="6" s="47" customFormat="1" ht="55" customHeight="1" spans="1:25">
      <c r="A6" s="88">
        <v>1</v>
      </c>
      <c r="B6" s="89" t="s">
        <v>16</v>
      </c>
      <c r="C6" s="90">
        <v>5</v>
      </c>
      <c r="D6" s="90">
        <v>112.82</v>
      </c>
      <c r="E6" s="90">
        <v>102.2</v>
      </c>
      <c r="F6" s="91">
        <f t="shared" ref="F6:F12" si="0">(D6-E6)/E6*100</f>
        <v>10.3913894324853</v>
      </c>
      <c r="G6" s="91">
        <v>64.78</v>
      </c>
      <c r="H6" s="91">
        <v>50.9</v>
      </c>
      <c r="I6" s="91">
        <f t="shared" ref="I6:I12" si="1">(G6-H6)/H6*100</f>
        <v>27.2691552062868</v>
      </c>
      <c r="J6" s="91">
        <v>1.84</v>
      </c>
      <c r="K6" s="91">
        <v>1.37</v>
      </c>
      <c r="L6" s="91">
        <f t="shared" ref="L6:L12" si="2">(J6-K6)/K6*100</f>
        <v>34.3065693430657</v>
      </c>
      <c r="M6" s="91">
        <v>2.15</v>
      </c>
      <c r="N6" s="91">
        <v>1.65</v>
      </c>
      <c r="O6" s="91">
        <f t="shared" ref="O6:O12" si="3">(M6-N6)/N6*100</f>
        <v>30.3030303030303</v>
      </c>
      <c r="P6" s="91">
        <v>170</v>
      </c>
      <c r="Q6" s="91">
        <v>-1642</v>
      </c>
      <c r="R6" s="91">
        <f>(P6-Q6)/-Q6*100</f>
        <v>110.353227771011</v>
      </c>
      <c r="S6" s="91">
        <v>454</v>
      </c>
      <c r="T6" s="91">
        <v>801</v>
      </c>
      <c r="U6" s="91">
        <f t="shared" ref="U6:U12" si="4">(S6-T6)/T6*100</f>
        <v>-43.3208489388265</v>
      </c>
      <c r="V6" s="91">
        <v>7749</v>
      </c>
      <c r="W6" s="91">
        <v>5558</v>
      </c>
      <c r="X6" s="91">
        <f t="shared" ref="X6:X12" si="5">(V6-W6)/W6*100</f>
        <v>39.4206549118388</v>
      </c>
      <c r="Y6" s="73"/>
    </row>
    <row r="7" s="78" customFormat="1" ht="55" customHeight="1" spans="1:254">
      <c r="A7" s="88">
        <v>2</v>
      </c>
      <c r="B7" s="89" t="s">
        <v>17</v>
      </c>
      <c r="C7" s="89">
        <f>C6</f>
        <v>5</v>
      </c>
      <c r="D7" s="89">
        <f t="shared" ref="D7:H7" si="6">D6</f>
        <v>112.82</v>
      </c>
      <c r="E7" s="89">
        <f t="shared" si="6"/>
        <v>102.2</v>
      </c>
      <c r="F7" s="92">
        <f t="shared" si="0"/>
        <v>10.3913894324853</v>
      </c>
      <c r="G7" s="92">
        <f t="shared" si="6"/>
        <v>64.78</v>
      </c>
      <c r="H7" s="92">
        <f t="shared" si="6"/>
        <v>50.9</v>
      </c>
      <c r="I7" s="92">
        <f t="shared" si="1"/>
        <v>27.2691552062868</v>
      </c>
      <c r="J7" s="92">
        <f t="shared" ref="J7:N7" si="7">J6</f>
        <v>1.84</v>
      </c>
      <c r="K7" s="92">
        <f t="shared" si="7"/>
        <v>1.37</v>
      </c>
      <c r="L7" s="92">
        <f t="shared" si="2"/>
        <v>34.3065693430657</v>
      </c>
      <c r="M7" s="92">
        <f t="shared" si="7"/>
        <v>2.15</v>
      </c>
      <c r="N7" s="92">
        <f t="shared" si="7"/>
        <v>1.65</v>
      </c>
      <c r="O7" s="92">
        <f t="shared" si="3"/>
        <v>30.3030303030303</v>
      </c>
      <c r="P7" s="92">
        <f t="shared" ref="P7:T7" si="8">P6</f>
        <v>170</v>
      </c>
      <c r="Q7" s="92">
        <f t="shared" si="8"/>
        <v>-1642</v>
      </c>
      <c r="R7" s="92">
        <f t="shared" ref="R6:R12" si="9">(P7-Q7)/Q7*100</f>
        <v>-110.353227771011</v>
      </c>
      <c r="S7" s="92">
        <f t="shared" si="8"/>
        <v>454</v>
      </c>
      <c r="T7" s="92">
        <f t="shared" si="8"/>
        <v>801</v>
      </c>
      <c r="U7" s="92">
        <f t="shared" si="4"/>
        <v>-43.3208489388265</v>
      </c>
      <c r="V7" s="92">
        <f>V6</f>
        <v>7749</v>
      </c>
      <c r="W7" s="92">
        <f>W6</f>
        <v>5558</v>
      </c>
      <c r="X7" s="92">
        <f t="shared" si="5"/>
        <v>39.4206549118388</v>
      </c>
      <c r="Y7" s="73"/>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customFormat="1" ht="55" customHeight="1" spans="1:36">
      <c r="A8" s="88">
        <v>3</v>
      </c>
      <c r="B8" s="89" t="s">
        <v>18</v>
      </c>
      <c r="C8" s="90">
        <v>15</v>
      </c>
      <c r="D8" s="91">
        <v>24.28</v>
      </c>
      <c r="E8" s="91">
        <v>15.68</v>
      </c>
      <c r="F8" s="91">
        <f t="shared" si="0"/>
        <v>54.8469387755102</v>
      </c>
      <c r="G8" s="91">
        <v>12.11</v>
      </c>
      <c r="H8" s="91">
        <v>7.38</v>
      </c>
      <c r="I8" s="91">
        <f t="shared" si="1"/>
        <v>64.0921409214092</v>
      </c>
      <c r="J8" s="91">
        <v>0.76</v>
      </c>
      <c r="K8" s="91">
        <v>0.41</v>
      </c>
      <c r="L8" s="91">
        <f t="shared" si="2"/>
        <v>85.3658536585366</v>
      </c>
      <c r="M8" s="91">
        <v>0.74</v>
      </c>
      <c r="N8" s="91">
        <v>0.47</v>
      </c>
      <c r="O8" s="91">
        <f t="shared" si="3"/>
        <v>57.4468085106383</v>
      </c>
      <c r="P8" s="91">
        <v>-598</v>
      </c>
      <c r="Q8" s="91">
        <v>-799</v>
      </c>
      <c r="R8" s="91">
        <f t="shared" si="9"/>
        <v>-25.1564455569462</v>
      </c>
      <c r="S8" s="91">
        <v>534</v>
      </c>
      <c r="T8" s="91">
        <v>912</v>
      </c>
      <c r="U8" s="91">
        <f t="shared" si="4"/>
        <v>-41.4473684210526</v>
      </c>
      <c r="V8" s="91">
        <v>1055</v>
      </c>
      <c r="W8" s="91">
        <v>417</v>
      </c>
      <c r="X8" s="91">
        <f t="shared" si="5"/>
        <v>152.997601918465</v>
      </c>
      <c r="Y8" s="100"/>
      <c r="Z8" s="47"/>
      <c r="AA8" s="47"/>
      <c r="AB8" s="47"/>
      <c r="AC8" s="47"/>
      <c r="AD8" s="47"/>
      <c r="AE8" s="47"/>
      <c r="AF8" s="47"/>
      <c r="AG8" s="47"/>
      <c r="AH8" s="47"/>
      <c r="AI8" s="47"/>
      <c r="AJ8" s="47"/>
    </row>
    <row r="9" customFormat="1" ht="55" customHeight="1" spans="1:36">
      <c r="A9" s="88">
        <v>4</v>
      </c>
      <c r="B9" s="89" t="s">
        <v>19</v>
      </c>
      <c r="C9" s="90">
        <v>4</v>
      </c>
      <c r="D9" s="91">
        <v>2.18</v>
      </c>
      <c r="E9" s="91">
        <v>1.73</v>
      </c>
      <c r="F9" s="91">
        <f t="shared" si="0"/>
        <v>26.0115606936416</v>
      </c>
      <c r="G9" s="91">
        <v>1.2</v>
      </c>
      <c r="H9" s="91">
        <v>0.65</v>
      </c>
      <c r="I9" s="91">
        <f t="shared" si="1"/>
        <v>84.6153846153846</v>
      </c>
      <c r="J9" s="91">
        <v>0.1</v>
      </c>
      <c r="K9" s="91">
        <v>0.03</v>
      </c>
      <c r="L9" s="91">
        <f t="shared" si="2"/>
        <v>233.333333333333</v>
      </c>
      <c r="M9" s="91">
        <v>0.2</v>
      </c>
      <c r="N9" s="91">
        <v>0.5</v>
      </c>
      <c r="O9" s="91">
        <f t="shared" si="3"/>
        <v>-60</v>
      </c>
      <c r="P9" s="91">
        <v>-736</v>
      </c>
      <c r="Q9" s="91">
        <v>-4703</v>
      </c>
      <c r="R9" s="91">
        <f t="shared" si="9"/>
        <v>-84.3504146289602</v>
      </c>
      <c r="S9" s="91">
        <v>5</v>
      </c>
      <c r="T9" s="91">
        <v>4</v>
      </c>
      <c r="U9" s="91">
        <f t="shared" si="4"/>
        <v>25</v>
      </c>
      <c r="V9" s="91">
        <v>-779</v>
      </c>
      <c r="W9" s="91">
        <v>-4704</v>
      </c>
      <c r="X9" s="91">
        <f t="shared" si="5"/>
        <v>-83.4396258503401</v>
      </c>
      <c r="Y9" s="100"/>
      <c r="Z9" s="47"/>
      <c r="AA9" s="47"/>
      <c r="AB9" s="47"/>
      <c r="AC9" s="47"/>
      <c r="AD9" s="47"/>
      <c r="AE9" s="47"/>
      <c r="AF9" s="47"/>
      <c r="AG9" s="47"/>
      <c r="AH9" s="47"/>
      <c r="AI9" s="47"/>
      <c r="AJ9" s="47"/>
    </row>
    <row r="10" customFormat="1" ht="55" customHeight="1" spans="1:36">
      <c r="A10" s="88">
        <v>5</v>
      </c>
      <c r="B10" s="89" t="s">
        <v>20</v>
      </c>
      <c r="C10" s="90">
        <v>4</v>
      </c>
      <c r="D10" s="93">
        <v>2.98</v>
      </c>
      <c r="E10" s="93">
        <v>3.32</v>
      </c>
      <c r="F10" s="91">
        <f t="shared" si="0"/>
        <v>-10.2409638554217</v>
      </c>
      <c r="G10" s="91">
        <v>2.49</v>
      </c>
      <c r="H10" s="91">
        <v>2.58</v>
      </c>
      <c r="I10" s="91">
        <f t="shared" si="1"/>
        <v>-3.48837209302325</v>
      </c>
      <c r="J10" s="90">
        <v>0.31</v>
      </c>
      <c r="K10" s="90">
        <v>0.16</v>
      </c>
      <c r="L10" s="91">
        <f t="shared" si="2"/>
        <v>93.75</v>
      </c>
      <c r="M10" s="91">
        <v>0.3</v>
      </c>
      <c r="N10" s="91">
        <v>0.19</v>
      </c>
      <c r="O10" s="91">
        <f t="shared" si="3"/>
        <v>57.8947368421053</v>
      </c>
      <c r="P10" s="93">
        <v>197</v>
      </c>
      <c r="Q10" s="93">
        <v>-210</v>
      </c>
      <c r="R10" s="91">
        <f t="shared" si="9"/>
        <v>-193.809523809524</v>
      </c>
      <c r="S10" s="93">
        <v>134</v>
      </c>
      <c r="T10" s="93">
        <v>87</v>
      </c>
      <c r="U10" s="91">
        <f t="shared" si="4"/>
        <v>54.0229885057471</v>
      </c>
      <c r="V10" s="93">
        <v>741</v>
      </c>
      <c r="W10" s="93">
        <v>340</v>
      </c>
      <c r="X10" s="91">
        <f t="shared" si="5"/>
        <v>117.941176470588</v>
      </c>
      <c r="Y10" s="100"/>
      <c r="Z10" s="47"/>
      <c r="AA10" s="47"/>
      <c r="AB10" s="47"/>
      <c r="AC10" s="47"/>
      <c r="AD10" s="47"/>
      <c r="AE10" s="47"/>
      <c r="AF10" s="47"/>
      <c r="AG10" s="47"/>
      <c r="AH10" s="47"/>
      <c r="AI10" s="47"/>
      <c r="AJ10" s="47"/>
    </row>
    <row r="11" s="79" customFormat="1" ht="55" customHeight="1" spans="1:36">
      <c r="A11" s="88">
        <v>6</v>
      </c>
      <c r="B11" s="89" t="s">
        <v>21</v>
      </c>
      <c r="C11" s="89">
        <f t="shared" ref="C11:H11" si="10">C8+C9+C10</f>
        <v>23</v>
      </c>
      <c r="D11" s="92">
        <f t="shared" si="10"/>
        <v>29.44</v>
      </c>
      <c r="E11" s="92">
        <f t="shared" si="10"/>
        <v>20.73</v>
      </c>
      <c r="F11" s="92">
        <f t="shared" si="0"/>
        <v>42.0164013506995</v>
      </c>
      <c r="G11" s="92">
        <f t="shared" si="10"/>
        <v>15.8</v>
      </c>
      <c r="H11" s="92">
        <f t="shared" si="10"/>
        <v>10.61</v>
      </c>
      <c r="I11" s="92">
        <f t="shared" si="1"/>
        <v>48.9161168708765</v>
      </c>
      <c r="J11" s="92">
        <f t="shared" ref="J11:N11" si="11">J8+J9+J10</f>
        <v>1.17</v>
      </c>
      <c r="K11" s="92">
        <f t="shared" si="11"/>
        <v>0.6</v>
      </c>
      <c r="L11" s="92">
        <f t="shared" si="2"/>
        <v>95</v>
      </c>
      <c r="M11" s="92">
        <f t="shared" si="11"/>
        <v>1.24</v>
      </c>
      <c r="N11" s="92">
        <f t="shared" si="11"/>
        <v>1.16</v>
      </c>
      <c r="O11" s="92">
        <f t="shared" si="3"/>
        <v>6.89655172413794</v>
      </c>
      <c r="P11" s="92">
        <f t="shared" ref="P11:T11" si="12">P8+P9+P10</f>
        <v>-1137</v>
      </c>
      <c r="Q11" s="92">
        <f t="shared" si="12"/>
        <v>-5712</v>
      </c>
      <c r="R11" s="92">
        <f>(P11-Q11)/-Q11*100</f>
        <v>80.0945378151261</v>
      </c>
      <c r="S11" s="92">
        <f t="shared" si="12"/>
        <v>673</v>
      </c>
      <c r="T11" s="92">
        <f t="shared" si="12"/>
        <v>1003</v>
      </c>
      <c r="U11" s="92">
        <f t="shared" si="4"/>
        <v>-32.901296111665</v>
      </c>
      <c r="V11" s="92">
        <f>V8+V9+V10</f>
        <v>1017</v>
      </c>
      <c r="W11" s="92">
        <f>W8+W9+W10</f>
        <v>-3947</v>
      </c>
      <c r="X11" s="92">
        <f>(V11-W11)/-W11*100</f>
        <v>125.766404864454</v>
      </c>
      <c r="Y11" s="101"/>
      <c r="Z11" s="78"/>
      <c r="AA11" s="78"/>
      <c r="AB11" s="78"/>
      <c r="AC11" s="78"/>
      <c r="AD11" s="78"/>
      <c r="AE11" s="78"/>
      <c r="AF11" s="78"/>
      <c r="AG11" s="78"/>
      <c r="AH11" s="78"/>
      <c r="AI11" s="78"/>
      <c r="AJ11" s="78"/>
    </row>
    <row r="12" s="79" customFormat="1" ht="55" customHeight="1" spans="1:36">
      <c r="A12" s="88">
        <v>7</v>
      </c>
      <c r="B12" s="89" t="s">
        <v>22</v>
      </c>
      <c r="C12" s="89">
        <f t="shared" ref="C12:H12" si="13">C7+C11</f>
        <v>28</v>
      </c>
      <c r="D12" s="92">
        <f t="shared" si="13"/>
        <v>142.26</v>
      </c>
      <c r="E12" s="92">
        <f t="shared" si="13"/>
        <v>122.93</v>
      </c>
      <c r="F12" s="92">
        <f t="shared" si="0"/>
        <v>15.7243959977223</v>
      </c>
      <c r="G12" s="92">
        <f t="shared" si="13"/>
        <v>80.58</v>
      </c>
      <c r="H12" s="92">
        <f t="shared" si="13"/>
        <v>61.51</v>
      </c>
      <c r="I12" s="92">
        <f t="shared" si="1"/>
        <v>31.0030889286295</v>
      </c>
      <c r="J12" s="92">
        <f t="shared" ref="J12:N12" si="14">J7+J11</f>
        <v>3.01</v>
      </c>
      <c r="K12" s="92">
        <f t="shared" si="14"/>
        <v>1.97</v>
      </c>
      <c r="L12" s="92">
        <f t="shared" si="2"/>
        <v>52.7918781725888</v>
      </c>
      <c r="M12" s="92">
        <f t="shared" si="14"/>
        <v>3.39</v>
      </c>
      <c r="N12" s="92">
        <f t="shared" si="14"/>
        <v>2.81</v>
      </c>
      <c r="O12" s="92">
        <f t="shared" si="3"/>
        <v>20.6405693950178</v>
      </c>
      <c r="P12" s="92">
        <f t="shared" ref="P12:T12" si="15">P7+P11</f>
        <v>-967</v>
      </c>
      <c r="Q12" s="92">
        <f t="shared" si="15"/>
        <v>-7354</v>
      </c>
      <c r="R12" s="92">
        <f>-(P12-Q12)/Q12*100</f>
        <v>86.850693500136</v>
      </c>
      <c r="S12" s="92">
        <f t="shared" si="15"/>
        <v>1127</v>
      </c>
      <c r="T12" s="92">
        <f t="shared" si="15"/>
        <v>1804</v>
      </c>
      <c r="U12" s="92">
        <f t="shared" si="4"/>
        <v>-37.5277161862528</v>
      </c>
      <c r="V12" s="92">
        <f>V7+V11</f>
        <v>8766</v>
      </c>
      <c r="W12" s="92">
        <f>W7+W11</f>
        <v>1611</v>
      </c>
      <c r="X12" s="92">
        <f t="shared" si="5"/>
        <v>444.134078212291</v>
      </c>
      <c r="Y12" s="101"/>
      <c r="Z12" s="78"/>
      <c r="AA12" s="78"/>
      <c r="AB12" s="78"/>
      <c r="AC12" s="78"/>
      <c r="AD12" s="78"/>
      <c r="AE12" s="78"/>
      <c r="AF12" s="78"/>
      <c r="AG12" s="78"/>
      <c r="AH12" s="78"/>
      <c r="AI12" s="78"/>
      <c r="AJ12" s="78"/>
    </row>
    <row r="13" customFormat="1" ht="49" customHeight="1" spans="1:36">
      <c r="A13" s="94" t="s">
        <v>23</v>
      </c>
      <c r="B13" s="94"/>
      <c r="C13" s="94"/>
      <c r="D13" s="94"/>
      <c r="E13" s="94"/>
      <c r="F13" s="94"/>
      <c r="G13" s="94"/>
      <c r="H13" s="94"/>
      <c r="I13" s="94"/>
      <c r="J13" s="94"/>
      <c r="K13" s="94"/>
      <c r="L13" s="94"/>
      <c r="M13" s="94"/>
      <c r="N13" s="94"/>
      <c r="O13" s="94"/>
      <c r="P13" s="94"/>
      <c r="Q13" s="94"/>
      <c r="R13" s="94"/>
      <c r="S13" s="94"/>
      <c r="T13" s="94"/>
      <c r="U13" s="94"/>
      <c r="V13" s="94"/>
      <c r="W13" s="94"/>
      <c r="X13" s="94"/>
      <c r="Y13" s="102"/>
      <c r="Z13" s="47"/>
      <c r="AA13" s="47"/>
      <c r="AB13" s="47"/>
      <c r="AC13" s="47"/>
      <c r="AD13" s="47"/>
      <c r="AE13" s="47"/>
      <c r="AF13" s="47"/>
      <c r="AG13" s="47"/>
      <c r="AH13" s="47"/>
      <c r="AI13" s="47"/>
      <c r="AJ13" s="47"/>
    </row>
  </sheetData>
  <mergeCells count="14">
    <mergeCell ref="A1:B1"/>
    <mergeCell ref="A2:X2"/>
    <mergeCell ref="A3:X3"/>
    <mergeCell ref="D4:F4"/>
    <mergeCell ref="G4:I4"/>
    <mergeCell ref="J4:L4"/>
    <mergeCell ref="M4:O4"/>
    <mergeCell ref="P4:R4"/>
    <mergeCell ref="S4:U4"/>
    <mergeCell ref="V4:X4"/>
    <mergeCell ref="A13:X13"/>
    <mergeCell ref="A4:A5"/>
    <mergeCell ref="B4:B5"/>
    <mergeCell ref="C4:C5"/>
  </mergeCells>
  <pageMargins left="0.55" right="0.47" top="1" bottom="1" header="0.51" footer="0.5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zoomScale="130" zoomScaleNormal="130" zoomScaleSheetLayoutView="60" workbookViewId="0">
      <selection activeCell="B4" sqref="B4:B5"/>
    </sheetView>
  </sheetViews>
  <sheetFormatPr defaultColWidth="9" defaultRowHeight="14.25"/>
  <cols>
    <col min="1" max="1" width="3.875" style="47" customWidth="1"/>
    <col min="2" max="2" width="35.2666666666667" customWidth="1"/>
    <col min="3" max="3" width="7.25" style="48" customWidth="1"/>
    <col min="4" max="4" width="7.6" style="48" customWidth="1"/>
    <col min="5" max="5" width="4.78333333333333" style="49" customWidth="1"/>
    <col min="6" max="6" width="7.05833333333333" style="50" customWidth="1"/>
    <col min="7" max="7" width="7.825" style="50" customWidth="1"/>
    <col min="8" max="8" width="4.88333333333333" style="51" customWidth="1"/>
    <col min="9" max="9" width="6.83333333333333" style="50" customWidth="1"/>
    <col min="10" max="10" width="7" style="50" customWidth="1"/>
    <col min="11" max="11" width="4.23333333333333" style="50" customWidth="1"/>
    <col min="12" max="12" width="6.675" style="50" customWidth="1"/>
    <col min="13" max="13" width="7.175" style="50" customWidth="1"/>
    <col min="14" max="14" width="4.24166666666667" style="50" customWidth="1"/>
    <col min="15" max="17" width="5.875" style="50" customWidth="1"/>
    <col min="18" max="18" width="6.30833333333333" style="50" customWidth="1"/>
    <col min="19" max="19" width="7.175" style="50" customWidth="1"/>
    <col min="20" max="23" width="6.83333333333333" style="50" customWidth="1"/>
    <col min="24" max="24" width="5.75833333333333" style="50" customWidth="1"/>
    <col min="25" max="25" width="6.51666666666667" style="50" customWidth="1"/>
    <col min="26" max="26" width="6.08333333333333" style="50" customWidth="1"/>
    <col min="27" max="27" width="0.575" customWidth="1"/>
  </cols>
  <sheetData>
    <row r="1" ht="18" customHeight="1" spans="1:16">
      <c r="A1" s="52" t="s">
        <v>24</v>
      </c>
      <c r="B1" s="52"/>
      <c r="P1"/>
    </row>
    <row r="2" s="44" customFormat="1" ht="24" customHeight="1" spans="1:27">
      <c r="A2" s="53" t="s">
        <v>25</v>
      </c>
      <c r="B2" s="54"/>
      <c r="C2" s="54"/>
      <c r="D2" s="54"/>
      <c r="E2" s="54"/>
      <c r="F2" s="54"/>
      <c r="G2" s="54"/>
      <c r="H2" s="54"/>
      <c r="I2" s="54"/>
      <c r="J2" s="54"/>
      <c r="K2" s="54"/>
      <c r="L2" s="54"/>
      <c r="M2" s="54"/>
      <c r="N2" s="54"/>
      <c r="O2" s="54"/>
      <c r="P2" s="54"/>
      <c r="Q2" s="54"/>
      <c r="R2" s="54"/>
      <c r="S2" s="54"/>
      <c r="T2" s="54"/>
      <c r="U2" s="54"/>
      <c r="V2" s="54"/>
      <c r="W2" s="54"/>
      <c r="X2" s="54"/>
      <c r="Y2" s="54"/>
      <c r="Z2" s="54"/>
      <c r="AA2" s="71"/>
    </row>
    <row r="3" s="45" customFormat="1" ht="15" customHeight="1" spans="1:27">
      <c r="A3" s="55" t="s">
        <v>26</v>
      </c>
      <c r="B3" s="55"/>
      <c r="C3" s="55"/>
      <c r="D3" s="55"/>
      <c r="E3" s="56"/>
      <c r="F3" s="55"/>
      <c r="G3" s="55"/>
      <c r="H3" s="55"/>
      <c r="I3" s="55"/>
      <c r="J3" s="55"/>
      <c r="K3" s="55"/>
      <c r="L3" s="55"/>
      <c r="M3" s="55"/>
      <c r="N3" s="55"/>
      <c r="O3" s="55"/>
      <c r="P3" s="55"/>
      <c r="Q3" s="55"/>
      <c r="R3" s="55"/>
      <c r="S3" s="55"/>
      <c r="T3" s="55"/>
      <c r="U3" s="55"/>
      <c r="V3" s="55"/>
      <c r="W3" s="55"/>
      <c r="X3" s="55"/>
      <c r="Y3" s="55"/>
      <c r="Z3" s="55"/>
      <c r="AA3" s="71"/>
    </row>
    <row r="4" s="46" customFormat="1" ht="13" customHeight="1" spans="1:27">
      <c r="A4" s="57" t="s">
        <v>3</v>
      </c>
      <c r="B4" s="104" t="s">
        <v>27</v>
      </c>
      <c r="C4" s="58" t="s">
        <v>28</v>
      </c>
      <c r="D4" s="58"/>
      <c r="E4" s="58"/>
      <c r="F4" s="58" t="s">
        <v>29</v>
      </c>
      <c r="G4" s="58"/>
      <c r="H4" s="58"/>
      <c r="I4" s="58" t="s">
        <v>30</v>
      </c>
      <c r="J4" s="58"/>
      <c r="K4" s="58"/>
      <c r="L4" s="58" t="s">
        <v>31</v>
      </c>
      <c r="M4" s="58"/>
      <c r="N4" s="58"/>
      <c r="O4" s="66" t="s">
        <v>32</v>
      </c>
      <c r="P4" s="67"/>
      <c r="Q4" s="68"/>
      <c r="R4" s="58" t="s">
        <v>33</v>
      </c>
      <c r="S4" s="58"/>
      <c r="T4" s="58"/>
      <c r="U4" s="58" t="s">
        <v>34</v>
      </c>
      <c r="V4" s="58"/>
      <c r="W4" s="58"/>
      <c r="X4" s="58" t="s">
        <v>35</v>
      </c>
      <c r="Y4" s="58"/>
      <c r="Z4" s="58"/>
      <c r="AA4" s="72"/>
    </row>
    <row r="5" s="46" customFormat="1" ht="13" customHeight="1" spans="1:27">
      <c r="A5" s="57"/>
      <c r="B5" s="58"/>
      <c r="C5" s="59" t="s">
        <v>13</v>
      </c>
      <c r="D5" s="60" t="s">
        <v>14</v>
      </c>
      <c r="E5" s="60" t="s">
        <v>15</v>
      </c>
      <c r="F5" s="59" t="s">
        <v>13</v>
      </c>
      <c r="G5" s="60" t="s">
        <v>14</v>
      </c>
      <c r="H5" s="60" t="s">
        <v>15</v>
      </c>
      <c r="I5" s="59" t="s">
        <v>13</v>
      </c>
      <c r="J5" s="60" t="s">
        <v>14</v>
      </c>
      <c r="K5" s="60" t="s">
        <v>15</v>
      </c>
      <c r="L5" s="59" t="s">
        <v>13</v>
      </c>
      <c r="M5" s="60" t="s">
        <v>14</v>
      </c>
      <c r="N5" s="60" t="s">
        <v>15</v>
      </c>
      <c r="O5" s="59" t="s">
        <v>13</v>
      </c>
      <c r="P5" s="60" t="s">
        <v>14</v>
      </c>
      <c r="Q5" s="60" t="s">
        <v>15</v>
      </c>
      <c r="R5" s="59" t="s">
        <v>13</v>
      </c>
      <c r="S5" s="60" t="s">
        <v>14</v>
      </c>
      <c r="T5" s="60" t="s">
        <v>15</v>
      </c>
      <c r="U5" s="59" t="s">
        <v>13</v>
      </c>
      <c r="V5" s="60" t="s">
        <v>14</v>
      </c>
      <c r="W5" s="60" t="s">
        <v>15</v>
      </c>
      <c r="X5" s="59" t="s">
        <v>13</v>
      </c>
      <c r="Y5" s="60" t="s">
        <v>14</v>
      </c>
      <c r="Z5" s="60" t="s">
        <v>15</v>
      </c>
      <c r="AA5" s="72"/>
    </row>
    <row r="6" s="47" customFormat="1" ht="17" customHeight="1" spans="1:27">
      <c r="A6" s="61">
        <v>1</v>
      </c>
      <c r="B6" s="23" t="s">
        <v>36</v>
      </c>
      <c r="C6" s="62">
        <v>1022635</v>
      </c>
      <c r="D6" s="62">
        <v>977759</v>
      </c>
      <c r="E6" s="62">
        <f>(C6-D6)/D6*100</f>
        <v>4.58967905179088</v>
      </c>
      <c r="F6" s="62">
        <v>575118</v>
      </c>
      <c r="G6" s="62">
        <v>479104</v>
      </c>
      <c r="H6" s="62">
        <f>(F6-G6)/G6*100</f>
        <v>20.0403252738445</v>
      </c>
      <c r="I6" s="62">
        <v>15319</v>
      </c>
      <c r="J6" s="62">
        <v>12759</v>
      </c>
      <c r="K6" s="62">
        <f>(I6-J6)/J6*100</f>
        <v>20.0642683595893</v>
      </c>
      <c r="L6" s="62">
        <v>1554</v>
      </c>
      <c r="M6" s="62">
        <v>-1201</v>
      </c>
      <c r="N6" s="62">
        <f>(L6-M6)/M6*100</f>
        <v>-229.392173189009</v>
      </c>
      <c r="O6" s="62">
        <v>699</v>
      </c>
      <c r="P6" s="62">
        <v>-1975</v>
      </c>
      <c r="Q6" s="62">
        <f>(O6-P6)/P6*100</f>
        <v>-135.392405063291</v>
      </c>
      <c r="R6" s="62">
        <v>793</v>
      </c>
      <c r="S6" s="62">
        <v>-1925</v>
      </c>
      <c r="T6" s="62">
        <f>(R6-S6)/S6*100</f>
        <v>-141.194805194805</v>
      </c>
      <c r="U6" s="62">
        <v>315</v>
      </c>
      <c r="V6" s="62">
        <v>132</v>
      </c>
      <c r="W6" s="62">
        <f>(U6-V6)/V6*100</f>
        <v>138.636363636364</v>
      </c>
      <c r="X6" s="62">
        <v>7721</v>
      </c>
      <c r="Y6" s="62">
        <v>4573</v>
      </c>
      <c r="Z6" s="62">
        <f>(X6-Y6)/Y6*100</f>
        <v>68.8388366499016</v>
      </c>
      <c r="AA6" s="73"/>
    </row>
    <row r="7" s="47" customFormat="1" ht="17" customHeight="1" spans="1:27">
      <c r="A7" s="61">
        <v>2</v>
      </c>
      <c r="B7" s="27" t="s">
        <v>37</v>
      </c>
      <c r="C7" s="62">
        <v>354360</v>
      </c>
      <c r="D7" s="62">
        <v>207940</v>
      </c>
      <c r="E7" s="62">
        <f>(C7-D7)/D7*100</f>
        <v>70.4145426565355</v>
      </c>
      <c r="F7" s="62">
        <v>312027</v>
      </c>
      <c r="G7" s="62">
        <v>166061</v>
      </c>
      <c r="H7" s="62">
        <f>(F7-G7)/G7*100</f>
        <v>87.8990250570573</v>
      </c>
      <c r="I7" s="62">
        <v>16</v>
      </c>
      <c r="J7" s="62">
        <v>1</v>
      </c>
      <c r="K7" s="62">
        <f>(I7-J7)/J7*100</f>
        <v>1500</v>
      </c>
      <c r="L7" s="62">
        <v>-173</v>
      </c>
      <c r="M7" s="62">
        <v>252</v>
      </c>
      <c r="N7" s="62">
        <f>(L7-M7)/M7*100</f>
        <v>-168.650793650794</v>
      </c>
      <c r="O7" s="62">
        <v>-173</v>
      </c>
      <c r="P7" s="62">
        <v>252</v>
      </c>
      <c r="Q7" s="62">
        <f>(O7-P7)/P7*100</f>
        <v>-168.650793650794</v>
      </c>
      <c r="R7" s="62">
        <v>-173</v>
      </c>
      <c r="S7" s="62">
        <v>252</v>
      </c>
      <c r="T7" s="62">
        <f>(R7-S7)/S7*100</f>
        <v>-168.650793650794</v>
      </c>
      <c r="U7" s="62">
        <v>3</v>
      </c>
      <c r="V7" s="62">
        <v>1</v>
      </c>
      <c r="W7" s="62">
        <f>(U7-V7)/V7*100</f>
        <v>200</v>
      </c>
      <c r="X7" s="62">
        <v>-60</v>
      </c>
      <c r="Y7" s="62">
        <v>-19</v>
      </c>
      <c r="Z7" s="62">
        <f>(X7-Y7)/Y7*100</f>
        <v>215.789473684211</v>
      </c>
      <c r="AA7" s="73"/>
    </row>
    <row r="8" ht="17" customHeight="1" spans="1:27">
      <c r="A8" s="61">
        <v>3</v>
      </c>
      <c r="B8" s="23" t="s">
        <v>38</v>
      </c>
      <c r="C8" s="62">
        <v>760542</v>
      </c>
      <c r="D8" s="62">
        <v>734889</v>
      </c>
      <c r="E8" s="62">
        <f t="shared" ref="E8:E39" si="0">(C8-D8)/D8*100</f>
        <v>3.49073125329131</v>
      </c>
      <c r="F8" s="62">
        <v>391184</v>
      </c>
      <c r="G8" s="62">
        <v>280116</v>
      </c>
      <c r="H8" s="62">
        <f t="shared" ref="H8:H42" si="1">(F8-G8)/G8*100</f>
        <v>39.6507161318882</v>
      </c>
      <c r="I8" s="62">
        <v>12477</v>
      </c>
      <c r="J8" s="62">
        <v>11171</v>
      </c>
      <c r="K8" s="62">
        <f t="shared" ref="K8:K39" si="2">(I8-J8)/J8*100</f>
        <v>11.6909855876824</v>
      </c>
      <c r="L8" s="62">
        <v>2975</v>
      </c>
      <c r="M8" s="62">
        <v>432</v>
      </c>
      <c r="N8" s="62">
        <f t="shared" ref="N8:N42" si="3">(L8-M8)/M8*100</f>
        <v>588.657407407407</v>
      </c>
      <c r="O8" s="62">
        <v>2120</v>
      </c>
      <c r="P8" s="62">
        <v>-342</v>
      </c>
      <c r="Q8" s="62">
        <f t="shared" ref="Q8:Q42" si="4">(O8-P8)/P8*100</f>
        <v>-719.883040935673</v>
      </c>
      <c r="R8" s="62">
        <v>2211</v>
      </c>
      <c r="S8" s="62">
        <v>-295</v>
      </c>
      <c r="T8" s="62">
        <f>(R8-S8)/S8*100</f>
        <v>-849.491525423729</v>
      </c>
      <c r="U8" s="62">
        <v>247</v>
      </c>
      <c r="V8" s="62">
        <v>107</v>
      </c>
      <c r="W8" s="62">
        <f t="shared" ref="W8:W42" si="5">(U8-V8)/V8*100</f>
        <v>130.841121495327</v>
      </c>
      <c r="X8" s="62">
        <v>4836</v>
      </c>
      <c r="Y8" s="62">
        <v>3684</v>
      </c>
      <c r="Z8" s="62">
        <f t="shared" ref="Z8:Z42" si="6">(X8-Y8)/Y8*100</f>
        <v>31.2703583061889</v>
      </c>
      <c r="AA8" s="74"/>
    </row>
    <row r="9" ht="17" customHeight="1" spans="1:27">
      <c r="A9" s="61">
        <v>4</v>
      </c>
      <c r="B9" s="23" t="s">
        <v>39</v>
      </c>
      <c r="C9" s="62">
        <v>328875</v>
      </c>
      <c r="D9" s="62">
        <v>262263</v>
      </c>
      <c r="E9" s="62">
        <f t="shared" si="0"/>
        <v>25.3989316068222</v>
      </c>
      <c r="F9" s="62">
        <v>312253</v>
      </c>
      <c r="G9" s="62">
        <v>232429</v>
      </c>
      <c r="H9" s="62">
        <f t="shared" si="1"/>
        <v>34.3433908849584</v>
      </c>
      <c r="I9" s="62">
        <v>511</v>
      </c>
      <c r="J9" s="62">
        <v>194</v>
      </c>
      <c r="K9" s="62">
        <f t="shared" si="2"/>
        <v>163.40206185567</v>
      </c>
      <c r="L9" s="62">
        <v>2279</v>
      </c>
      <c r="M9" s="62">
        <v>-119</v>
      </c>
      <c r="N9" s="62">
        <f t="shared" si="3"/>
        <v>-2015.12605042017</v>
      </c>
      <c r="O9" s="62">
        <v>2279</v>
      </c>
      <c r="P9" s="62">
        <v>-119</v>
      </c>
      <c r="Q9" s="62">
        <f t="shared" si="4"/>
        <v>-2015.12605042017</v>
      </c>
      <c r="R9" s="62">
        <v>2279</v>
      </c>
      <c r="S9" s="62">
        <v>-119</v>
      </c>
      <c r="T9" s="62">
        <f t="shared" ref="T9:T42" si="7">(R9-S9)/S9*100</f>
        <v>-2015.12605042017</v>
      </c>
      <c r="U9" s="62">
        <v>89</v>
      </c>
      <c r="V9" s="62">
        <v>17</v>
      </c>
      <c r="W9" s="62">
        <f t="shared" si="5"/>
        <v>423.529411764706</v>
      </c>
      <c r="X9" s="62">
        <v>569</v>
      </c>
      <c r="Y9" s="62">
        <v>196</v>
      </c>
      <c r="Z9" s="62">
        <f t="shared" si="6"/>
        <v>190.30612244898</v>
      </c>
      <c r="AA9" s="74"/>
    </row>
    <row r="10" ht="17" customHeight="1" spans="1:27">
      <c r="A10" s="61">
        <v>5</v>
      </c>
      <c r="B10" s="23" t="s">
        <v>40</v>
      </c>
      <c r="C10" s="62">
        <v>548</v>
      </c>
      <c r="D10" s="62">
        <v>602</v>
      </c>
      <c r="E10" s="62">
        <f t="shared" si="0"/>
        <v>-8.97009966777409</v>
      </c>
      <c r="F10" s="62">
        <v>423</v>
      </c>
      <c r="G10" s="62">
        <v>543</v>
      </c>
      <c r="H10" s="62">
        <f t="shared" si="1"/>
        <v>-22.0994475138122</v>
      </c>
      <c r="I10" s="62">
        <v>112</v>
      </c>
      <c r="J10" s="62">
        <v>140</v>
      </c>
      <c r="K10" s="62">
        <f t="shared" si="2"/>
        <v>-20</v>
      </c>
      <c r="L10" s="62">
        <v>-185</v>
      </c>
      <c r="M10" s="62">
        <v>-96</v>
      </c>
      <c r="N10" s="62">
        <f t="shared" si="3"/>
        <v>92.7083333333333</v>
      </c>
      <c r="O10" s="62">
        <v>-185</v>
      </c>
      <c r="P10" s="62">
        <v>-96</v>
      </c>
      <c r="Q10" s="62">
        <f t="shared" si="4"/>
        <v>92.7083333333333</v>
      </c>
      <c r="R10" s="62">
        <v>-94</v>
      </c>
      <c r="S10" s="62">
        <v>-49</v>
      </c>
      <c r="T10" s="62">
        <f t="shared" si="7"/>
        <v>91.8367346938776</v>
      </c>
      <c r="U10" s="62">
        <v>4</v>
      </c>
      <c r="V10" s="62">
        <v>6</v>
      </c>
      <c r="W10" s="62">
        <f t="shared" si="5"/>
        <v>-33.3333333333333</v>
      </c>
      <c r="X10" s="62">
        <v>53</v>
      </c>
      <c r="Y10" s="62">
        <v>105</v>
      </c>
      <c r="Z10" s="62">
        <f t="shared" si="6"/>
        <v>-49.5238095238095</v>
      </c>
      <c r="AA10" s="75"/>
    </row>
    <row r="11" ht="17" customHeight="1" spans="1:27">
      <c r="A11" s="61">
        <v>6</v>
      </c>
      <c r="B11" s="23" t="s">
        <v>41</v>
      </c>
      <c r="C11" s="62">
        <v>64479</v>
      </c>
      <c r="D11" s="62">
        <v>51448</v>
      </c>
      <c r="E11" s="62">
        <f t="shared" si="0"/>
        <v>25.3284870160162</v>
      </c>
      <c r="F11" s="63">
        <v>35833</v>
      </c>
      <c r="G11" s="62">
        <v>27636</v>
      </c>
      <c r="H11" s="62">
        <f t="shared" si="1"/>
        <v>29.660587639311</v>
      </c>
      <c r="I11" s="62">
        <v>10240</v>
      </c>
      <c r="J11" s="62">
        <v>9620</v>
      </c>
      <c r="K11" s="62">
        <f t="shared" si="2"/>
        <v>6.44490644490645</v>
      </c>
      <c r="L11" s="62">
        <v>1975</v>
      </c>
      <c r="M11" s="62">
        <v>1470</v>
      </c>
      <c r="N11" s="62">
        <f t="shared" si="3"/>
        <v>34.3537414965986</v>
      </c>
      <c r="O11" s="62">
        <v>1119</v>
      </c>
      <c r="P11" s="62">
        <v>698</v>
      </c>
      <c r="Q11" s="62">
        <f t="shared" si="4"/>
        <v>60.3151862464183</v>
      </c>
      <c r="R11" s="62">
        <v>1119</v>
      </c>
      <c r="S11" s="62">
        <v>698</v>
      </c>
      <c r="T11" s="62">
        <f t="shared" si="7"/>
        <v>60.3151862464183</v>
      </c>
      <c r="U11" s="62">
        <v>64</v>
      </c>
      <c r="V11" s="62">
        <v>34</v>
      </c>
      <c r="W11" s="62">
        <f t="shared" si="5"/>
        <v>88.2352941176471</v>
      </c>
      <c r="X11" s="62">
        <v>3224</v>
      </c>
      <c r="Y11" s="62">
        <v>2484</v>
      </c>
      <c r="Z11" s="62">
        <f t="shared" si="6"/>
        <v>29.7906602254428</v>
      </c>
      <c r="AA11" s="74"/>
    </row>
    <row r="12" ht="17" customHeight="1" spans="1:27">
      <c r="A12" s="61">
        <v>7</v>
      </c>
      <c r="B12" s="23" t="s">
        <v>42</v>
      </c>
      <c r="C12" s="62">
        <v>17580</v>
      </c>
      <c r="D12" s="62">
        <v>15197</v>
      </c>
      <c r="E12" s="62">
        <f t="shared" si="0"/>
        <v>15.6807264591696</v>
      </c>
      <c r="F12" s="62">
        <v>15469</v>
      </c>
      <c r="G12" s="62">
        <v>14204</v>
      </c>
      <c r="H12" s="62">
        <f t="shared" si="1"/>
        <v>8.90594198817235</v>
      </c>
      <c r="I12" s="62">
        <v>821</v>
      </c>
      <c r="J12" s="62">
        <v>758</v>
      </c>
      <c r="K12" s="62">
        <f t="shared" si="2"/>
        <v>8.311345646438</v>
      </c>
      <c r="L12" s="62">
        <v>-143</v>
      </c>
      <c r="M12" s="62">
        <v>-180</v>
      </c>
      <c r="N12" s="62">
        <f t="shared" si="3"/>
        <v>-20.5555555555556</v>
      </c>
      <c r="O12" s="62">
        <v>-143</v>
      </c>
      <c r="P12" s="62">
        <v>-180</v>
      </c>
      <c r="Q12" s="62">
        <f t="shared" si="4"/>
        <v>-20.5555555555556</v>
      </c>
      <c r="R12" s="62">
        <v>-143</v>
      </c>
      <c r="S12" s="62">
        <v>-180</v>
      </c>
      <c r="T12" s="62">
        <f t="shared" si="7"/>
        <v>-20.5555555555556</v>
      </c>
      <c r="U12" s="62">
        <v>22</v>
      </c>
      <c r="V12" s="62">
        <v>6</v>
      </c>
      <c r="W12" s="62">
        <f t="shared" si="5"/>
        <v>266.666666666667</v>
      </c>
      <c r="X12" s="62">
        <v>531</v>
      </c>
      <c r="Y12" s="62">
        <v>460</v>
      </c>
      <c r="Z12" s="62">
        <f t="shared" si="6"/>
        <v>15.4347826086957</v>
      </c>
      <c r="AA12" s="74"/>
    </row>
    <row r="13" ht="17" customHeight="1" spans="1:27">
      <c r="A13" s="61">
        <v>8</v>
      </c>
      <c r="B13" s="23" t="s">
        <v>43</v>
      </c>
      <c r="C13" s="62">
        <v>492</v>
      </c>
      <c r="D13" s="62">
        <v>505</v>
      </c>
      <c r="E13" s="62">
        <f t="shared" si="0"/>
        <v>-2.57425742574257</v>
      </c>
      <c r="F13" s="62">
        <v>299</v>
      </c>
      <c r="G13" s="62">
        <v>321</v>
      </c>
      <c r="H13" s="62">
        <f t="shared" si="1"/>
        <v>-6.85358255451713</v>
      </c>
      <c r="I13" s="62">
        <v>50</v>
      </c>
      <c r="J13" s="62">
        <v>0</v>
      </c>
      <c r="K13" s="62">
        <v>0</v>
      </c>
      <c r="L13" s="62">
        <v>7</v>
      </c>
      <c r="M13" s="62">
        <v>0</v>
      </c>
      <c r="N13" s="62">
        <v>0</v>
      </c>
      <c r="O13" s="62">
        <v>7</v>
      </c>
      <c r="P13" s="62">
        <v>0</v>
      </c>
      <c r="Q13" s="62">
        <v>0</v>
      </c>
      <c r="R13" s="62">
        <v>7</v>
      </c>
      <c r="S13" s="62">
        <v>0</v>
      </c>
      <c r="T13" s="62" t="e">
        <f t="shared" si="7"/>
        <v>#DIV/0!</v>
      </c>
      <c r="U13" s="62">
        <v>0</v>
      </c>
      <c r="V13" s="62">
        <v>0</v>
      </c>
      <c r="W13" s="62">
        <v>0</v>
      </c>
      <c r="X13" s="62">
        <v>22</v>
      </c>
      <c r="Y13" s="62">
        <v>0</v>
      </c>
      <c r="Z13" s="62">
        <v>0</v>
      </c>
      <c r="AA13" s="74"/>
    </row>
    <row r="14" ht="17" customHeight="1" spans="1:27">
      <c r="A14" s="61">
        <v>9</v>
      </c>
      <c r="B14" s="23" t="s">
        <v>44</v>
      </c>
      <c r="C14" s="62">
        <v>545501</v>
      </c>
      <c r="D14" s="62">
        <v>600138</v>
      </c>
      <c r="E14" s="62">
        <f t="shared" si="0"/>
        <v>-9.10407272993878</v>
      </c>
      <c r="F14" s="62">
        <v>226410</v>
      </c>
      <c r="G14" s="62">
        <v>200003</v>
      </c>
      <c r="H14" s="62">
        <f t="shared" si="1"/>
        <v>13.2033019504707</v>
      </c>
      <c r="I14" s="62">
        <v>15</v>
      </c>
      <c r="J14" s="62">
        <v>7</v>
      </c>
      <c r="K14" s="62">
        <f t="shared" si="2"/>
        <v>114.285714285714</v>
      </c>
      <c r="L14" s="62">
        <v>-828</v>
      </c>
      <c r="M14" s="62">
        <v>-566</v>
      </c>
      <c r="N14" s="62">
        <f t="shared" si="3"/>
        <v>46.2897526501767</v>
      </c>
      <c r="O14" s="62">
        <v>-828</v>
      </c>
      <c r="P14" s="62">
        <v>-566</v>
      </c>
      <c r="Q14" s="62">
        <f t="shared" si="4"/>
        <v>46.2897526501767</v>
      </c>
      <c r="R14" s="62">
        <v>-828</v>
      </c>
      <c r="S14" s="62">
        <v>-566</v>
      </c>
      <c r="T14" s="62">
        <f t="shared" si="7"/>
        <v>46.2897526501767</v>
      </c>
      <c r="U14" s="62">
        <v>2</v>
      </c>
      <c r="V14" s="62">
        <v>1</v>
      </c>
      <c r="W14" s="62">
        <f t="shared" si="5"/>
        <v>100</v>
      </c>
      <c r="X14" s="62">
        <v>156</v>
      </c>
      <c r="Y14" s="62">
        <v>176</v>
      </c>
      <c r="Z14" s="62">
        <f t="shared" si="6"/>
        <v>-11.3636363636364</v>
      </c>
      <c r="AA14" s="75"/>
    </row>
    <row r="15" ht="17" customHeight="1" spans="1:27">
      <c r="A15" s="61">
        <v>10</v>
      </c>
      <c r="B15" s="23" t="s">
        <v>45</v>
      </c>
      <c r="C15" s="62">
        <v>2909</v>
      </c>
      <c r="D15" s="62">
        <v>3022</v>
      </c>
      <c r="E15" s="62">
        <f t="shared" si="0"/>
        <v>-3.73924553275976</v>
      </c>
      <c r="F15" s="62">
        <v>66</v>
      </c>
      <c r="G15" s="62">
        <v>274</v>
      </c>
      <c r="H15" s="62">
        <f t="shared" si="1"/>
        <v>-75.9124087591241</v>
      </c>
      <c r="I15" s="62">
        <v>284</v>
      </c>
      <c r="J15" s="62">
        <v>272</v>
      </c>
      <c r="K15" s="62">
        <f t="shared" si="2"/>
        <v>4.41176470588235</v>
      </c>
      <c r="L15" s="62">
        <v>-110</v>
      </c>
      <c r="M15" s="62">
        <v>-115</v>
      </c>
      <c r="N15" s="62">
        <f t="shared" si="3"/>
        <v>-4.34782608695652</v>
      </c>
      <c r="O15" s="62">
        <v>-110</v>
      </c>
      <c r="P15" s="62">
        <v>-115</v>
      </c>
      <c r="Q15" s="62">
        <f t="shared" si="4"/>
        <v>-4.34782608695652</v>
      </c>
      <c r="R15" s="69">
        <v>-110</v>
      </c>
      <c r="S15" s="69">
        <v>-115</v>
      </c>
      <c r="T15" s="62">
        <f t="shared" si="7"/>
        <v>-4.34782608695652</v>
      </c>
      <c r="U15" s="62">
        <v>26</v>
      </c>
      <c r="V15" s="62">
        <v>33</v>
      </c>
      <c r="W15" s="62">
        <f t="shared" si="5"/>
        <v>-21.2121212121212</v>
      </c>
      <c r="X15" s="62">
        <v>84</v>
      </c>
      <c r="Y15" s="62">
        <v>80</v>
      </c>
      <c r="Z15" s="62">
        <f t="shared" si="6"/>
        <v>5</v>
      </c>
      <c r="AA15" s="76"/>
    </row>
    <row r="16" ht="17" customHeight="1" spans="1:27">
      <c r="A16" s="61">
        <v>11</v>
      </c>
      <c r="B16" s="27" t="s">
        <v>46</v>
      </c>
      <c r="C16" s="62">
        <v>424</v>
      </c>
      <c r="D16" s="62">
        <v>274</v>
      </c>
      <c r="E16" s="62">
        <f t="shared" si="0"/>
        <v>54.7445255474453</v>
      </c>
      <c r="F16" s="62">
        <v>81</v>
      </c>
      <c r="G16" s="62">
        <v>9</v>
      </c>
      <c r="H16" s="62">
        <f t="shared" si="1"/>
        <v>800</v>
      </c>
      <c r="I16" s="62">
        <v>104</v>
      </c>
      <c r="J16" s="62">
        <v>58</v>
      </c>
      <c r="K16" s="62">
        <f t="shared" si="2"/>
        <v>79.3103448275862</v>
      </c>
      <c r="L16" s="62">
        <v>42</v>
      </c>
      <c r="M16" s="62">
        <v>-8</v>
      </c>
      <c r="N16" s="62">
        <f t="shared" si="3"/>
        <v>-625</v>
      </c>
      <c r="O16" s="62">
        <v>42</v>
      </c>
      <c r="P16" s="62">
        <v>-8</v>
      </c>
      <c r="Q16" s="62">
        <f t="shared" si="4"/>
        <v>-625</v>
      </c>
      <c r="R16" s="62">
        <v>42</v>
      </c>
      <c r="S16" s="62">
        <v>-8</v>
      </c>
      <c r="T16" s="62">
        <f t="shared" si="7"/>
        <v>-625</v>
      </c>
      <c r="U16" s="62">
        <v>3</v>
      </c>
      <c r="V16" s="62">
        <v>0</v>
      </c>
      <c r="W16" s="62">
        <v>0</v>
      </c>
      <c r="X16" s="62">
        <v>88</v>
      </c>
      <c r="Y16" s="62">
        <v>53</v>
      </c>
      <c r="Z16" s="62">
        <f t="shared" si="6"/>
        <v>66.0377358490566</v>
      </c>
      <c r="AA16" s="76"/>
    </row>
    <row r="17" ht="17" customHeight="1" spans="1:27">
      <c r="A17" s="61">
        <v>12</v>
      </c>
      <c r="B17" s="27" t="s">
        <v>47</v>
      </c>
      <c r="C17" s="62">
        <v>660</v>
      </c>
      <c r="D17" s="62">
        <v>703</v>
      </c>
      <c r="E17" s="62">
        <f t="shared" si="0"/>
        <v>-6.11664295874822</v>
      </c>
      <c r="F17" s="62">
        <v>657</v>
      </c>
      <c r="G17" s="62">
        <v>699</v>
      </c>
      <c r="H17" s="62">
        <f t="shared" si="1"/>
        <v>-6.00858369098712</v>
      </c>
      <c r="I17" s="62">
        <v>34</v>
      </c>
      <c r="J17" s="62">
        <v>122</v>
      </c>
      <c r="K17" s="62">
        <f t="shared" si="2"/>
        <v>-72.1311475409836</v>
      </c>
      <c r="L17" s="62">
        <v>-25</v>
      </c>
      <c r="M17" s="62">
        <v>46</v>
      </c>
      <c r="N17" s="62">
        <f t="shared" si="3"/>
        <v>-154.347826086957</v>
      </c>
      <c r="O17" s="62">
        <v>-24</v>
      </c>
      <c r="P17" s="62">
        <v>44</v>
      </c>
      <c r="Q17" s="62">
        <f t="shared" si="4"/>
        <v>-154.545454545455</v>
      </c>
      <c r="R17" s="62">
        <v>-24</v>
      </c>
      <c r="S17" s="62">
        <v>44</v>
      </c>
      <c r="T17" s="62">
        <f t="shared" si="7"/>
        <v>-154.545454545455</v>
      </c>
      <c r="U17" s="62">
        <v>1</v>
      </c>
      <c r="V17" s="62">
        <v>10</v>
      </c>
      <c r="W17" s="62">
        <f t="shared" si="5"/>
        <v>-90</v>
      </c>
      <c r="X17" s="62">
        <v>34</v>
      </c>
      <c r="Y17" s="62">
        <v>130</v>
      </c>
      <c r="Z17" s="62">
        <f t="shared" si="6"/>
        <v>-73.8461538461539</v>
      </c>
      <c r="AA17" s="74"/>
    </row>
    <row r="18" ht="17" customHeight="1" spans="1:27">
      <c r="A18" s="61">
        <v>13</v>
      </c>
      <c r="B18" s="23" t="s">
        <v>48</v>
      </c>
      <c r="C18" s="62">
        <v>100700</v>
      </c>
      <c r="D18" s="62">
        <v>95574</v>
      </c>
      <c r="E18" s="62">
        <f t="shared" si="0"/>
        <v>5.36338334693536</v>
      </c>
      <c r="F18" s="62">
        <v>65900</v>
      </c>
      <c r="G18" s="62">
        <v>65208</v>
      </c>
      <c r="H18" s="62">
        <f t="shared" si="1"/>
        <v>1.06121948227211</v>
      </c>
      <c r="I18" s="62">
        <v>2416</v>
      </c>
      <c r="J18" s="62">
        <v>1472</v>
      </c>
      <c r="K18" s="62">
        <f t="shared" si="2"/>
        <v>64.1304347826087</v>
      </c>
      <c r="L18" s="62">
        <v>732</v>
      </c>
      <c r="M18" s="62">
        <v>-209</v>
      </c>
      <c r="N18" s="62">
        <f t="shared" si="3"/>
        <v>-450.239234449761</v>
      </c>
      <c r="O18" s="62">
        <v>732</v>
      </c>
      <c r="P18" s="62">
        <v>-209</v>
      </c>
      <c r="Q18" s="62">
        <f t="shared" si="4"/>
        <v>-450.239234449761</v>
      </c>
      <c r="R18" s="62">
        <v>732</v>
      </c>
      <c r="S18" s="62">
        <v>-209</v>
      </c>
      <c r="T18" s="62">
        <f t="shared" si="7"/>
        <v>-450.239234449761</v>
      </c>
      <c r="U18" s="62">
        <v>51</v>
      </c>
      <c r="V18" s="62">
        <v>2</v>
      </c>
      <c r="W18" s="62">
        <f t="shared" si="5"/>
        <v>2450</v>
      </c>
      <c r="X18" s="62">
        <v>2489</v>
      </c>
      <c r="Y18" s="62">
        <v>294</v>
      </c>
      <c r="Z18" s="62">
        <f t="shared" si="6"/>
        <v>746.598639455782</v>
      </c>
      <c r="AA18" s="74"/>
    </row>
    <row r="19" ht="17" customHeight="1" spans="1:27">
      <c r="A19" s="61">
        <v>14</v>
      </c>
      <c r="B19" s="23" t="s">
        <v>49</v>
      </c>
      <c r="C19" s="62">
        <v>100705</v>
      </c>
      <c r="D19" s="62">
        <v>95647</v>
      </c>
      <c r="E19" s="62">
        <f t="shared" si="0"/>
        <v>5.28819513419135</v>
      </c>
      <c r="F19" s="62">
        <v>66225</v>
      </c>
      <c r="G19" s="62">
        <v>65934</v>
      </c>
      <c r="H19" s="62">
        <f t="shared" si="1"/>
        <v>0.441350441350441</v>
      </c>
      <c r="I19" s="62">
        <v>144</v>
      </c>
      <c r="J19" s="62">
        <v>4</v>
      </c>
      <c r="K19" s="62">
        <f t="shared" si="2"/>
        <v>3500</v>
      </c>
      <c r="L19" s="62">
        <v>242</v>
      </c>
      <c r="M19" s="62">
        <v>95</v>
      </c>
      <c r="N19" s="62">
        <f t="shared" si="3"/>
        <v>154.736842105263</v>
      </c>
      <c r="O19" s="62">
        <v>242</v>
      </c>
      <c r="P19" s="62">
        <v>95</v>
      </c>
      <c r="Q19" s="62">
        <f t="shared" si="4"/>
        <v>154.736842105263</v>
      </c>
      <c r="R19" s="62">
        <v>242</v>
      </c>
      <c r="S19" s="62">
        <v>95</v>
      </c>
      <c r="T19" s="62">
        <f t="shared" si="7"/>
        <v>154.736842105263</v>
      </c>
      <c r="U19" s="62">
        <v>51</v>
      </c>
      <c r="V19" s="62">
        <v>2</v>
      </c>
      <c r="W19" s="62">
        <f t="shared" si="5"/>
        <v>2450</v>
      </c>
      <c r="X19" s="62">
        <v>322</v>
      </c>
      <c r="Y19" s="62">
        <v>134</v>
      </c>
      <c r="Z19" s="62">
        <f t="shared" si="6"/>
        <v>140.298507462687</v>
      </c>
      <c r="AA19" s="74"/>
    </row>
    <row r="20" ht="17" customHeight="1" spans="1:27">
      <c r="A20" s="61">
        <v>15</v>
      </c>
      <c r="B20" s="23" t="s">
        <v>50</v>
      </c>
      <c r="C20" s="62">
        <v>995</v>
      </c>
      <c r="D20" s="62">
        <v>927</v>
      </c>
      <c r="E20" s="62">
        <f t="shared" si="0"/>
        <v>7.33549083063646</v>
      </c>
      <c r="F20" s="62">
        <v>675</v>
      </c>
      <c r="G20" s="62">
        <v>274</v>
      </c>
      <c r="H20" s="62">
        <f t="shared" si="1"/>
        <v>146.350364963504</v>
      </c>
      <c r="I20" s="62">
        <v>2272</v>
      </c>
      <c r="J20" s="62">
        <v>1468</v>
      </c>
      <c r="K20" s="62">
        <f t="shared" si="2"/>
        <v>54.7683923705722</v>
      </c>
      <c r="L20" s="62">
        <v>490</v>
      </c>
      <c r="M20" s="62">
        <v>-304</v>
      </c>
      <c r="N20" s="62">
        <f t="shared" si="3"/>
        <v>-261.184210526316</v>
      </c>
      <c r="O20" s="62">
        <v>490</v>
      </c>
      <c r="P20" s="62">
        <v>-304</v>
      </c>
      <c r="Q20" s="62">
        <f t="shared" si="4"/>
        <v>-261.184210526316</v>
      </c>
      <c r="R20" s="62">
        <v>490</v>
      </c>
      <c r="S20" s="62">
        <v>-304</v>
      </c>
      <c r="T20" s="62">
        <f t="shared" si="7"/>
        <v>-261.184210526316</v>
      </c>
      <c r="U20" s="62">
        <v>0</v>
      </c>
      <c r="V20" s="62">
        <v>0</v>
      </c>
      <c r="W20" s="62">
        <v>0</v>
      </c>
      <c r="X20" s="62">
        <v>2167</v>
      </c>
      <c r="Y20" s="62">
        <v>160</v>
      </c>
      <c r="Z20" s="62">
        <f t="shared" si="6"/>
        <v>1254.375</v>
      </c>
      <c r="AA20" s="76"/>
    </row>
    <row r="21" ht="17" customHeight="1" spans="1:27">
      <c r="A21" s="61">
        <v>16</v>
      </c>
      <c r="B21" s="23" t="s">
        <v>51</v>
      </c>
      <c r="C21" s="62">
        <v>104172</v>
      </c>
      <c r="D21" s="62">
        <v>100140</v>
      </c>
      <c r="E21" s="62">
        <f t="shared" si="0"/>
        <v>4.02636309167166</v>
      </c>
      <c r="F21" s="62">
        <v>79446</v>
      </c>
      <c r="G21" s="62">
        <v>78826</v>
      </c>
      <c r="H21" s="62">
        <f t="shared" si="1"/>
        <v>0.786542511354122</v>
      </c>
      <c r="I21" s="62">
        <v>410</v>
      </c>
      <c r="J21" s="62">
        <v>115</v>
      </c>
      <c r="K21" s="62">
        <f t="shared" si="2"/>
        <v>256.521739130435</v>
      </c>
      <c r="L21" s="62">
        <v>-1980</v>
      </c>
      <c r="M21" s="62">
        <v>-1676</v>
      </c>
      <c r="N21" s="62">
        <f t="shared" si="3"/>
        <v>18.1384248210024</v>
      </c>
      <c r="O21" s="62">
        <v>-1980</v>
      </c>
      <c r="P21" s="62">
        <v>-1676</v>
      </c>
      <c r="Q21" s="62">
        <f t="shared" si="4"/>
        <v>18.1384248210024</v>
      </c>
      <c r="R21" s="62">
        <v>-1977</v>
      </c>
      <c r="S21" s="62">
        <v>-1673</v>
      </c>
      <c r="T21" s="62">
        <f t="shared" si="7"/>
        <v>18.1709503885236</v>
      </c>
      <c r="U21" s="62">
        <v>14</v>
      </c>
      <c r="V21" s="62">
        <v>22</v>
      </c>
      <c r="W21" s="62">
        <f t="shared" si="5"/>
        <v>-36.3636363636364</v>
      </c>
      <c r="X21" s="62">
        <v>456</v>
      </c>
      <c r="Y21" s="62">
        <v>614</v>
      </c>
      <c r="Z21" s="62">
        <f t="shared" si="6"/>
        <v>-25.7328990228013</v>
      </c>
      <c r="AA21" s="76"/>
    </row>
    <row r="22" ht="17" customHeight="1" spans="1:27">
      <c r="A22" s="61">
        <v>17</v>
      </c>
      <c r="B22" s="27" t="s">
        <v>52</v>
      </c>
      <c r="C22" s="62">
        <v>74417</v>
      </c>
      <c r="D22" s="62">
        <v>65906</v>
      </c>
      <c r="E22" s="62">
        <f t="shared" si="0"/>
        <v>12.9138469942039</v>
      </c>
      <c r="F22" s="62">
        <v>63578</v>
      </c>
      <c r="G22" s="62">
        <v>58069</v>
      </c>
      <c r="H22" s="62">
        <f t="shared" si="1"/>
        <v>9.48698961580189</v>
      </c>
      <c r="I22" s="62">
        <v>116</v>
      </c>
      <c r="J22" s="62">
        <v>7</v>
      </c>
      <c r="K22" s="62">
        <f t="shared" si="2"/>
        <v>1557.14285714286</v>
      </c>
      <c r="L22" s="62">
        <v>-615</v>
      </c>
      <c r="M22" s="62">
        <v>-411</v>
      </c>
      <c r="N22" s="62">
        <f t="shared" si="3"/>
        <v>49.6350364963504</v>
      </c>
      <c r="O22" s="62">
        <v>-615</v>
      </c>
      <c r="P22" s="62">
        <v>-411</v>
      </c>
      <c r="Q22" s="62">
        <f t="shared" si="4"/>
        <v>49.6350364963504</v>
      </c>
      <c r="R22" s="62">
        <v>-615</v>
      </c>
      <c r="S22" s="62">
        <v>-411</v>
      </c>
      <c r="T22" s="62">
        <f t="shared" si="7"/>
        <v>49.6350364963504</v>
      </c>
      <c r="U22" s="62">
        <v>11</v>
      </c>
      <c r="V22" s="62">
        <v>22</v>
      </c>
      <c r="W22" s="62">
        <f t="shared" si="5"/>
        <v>-50</v>
      </c>
      <c r="X22" s="62">
        <v>-58</v>
      </c>
      <c r="Y22" s="62">
        <v>50</v>
      </c>
      <c r="Z22" s="62">
        <f t="shared" si="6"/>
        <v>-216</v>
      </c>
      <c r="AA22" s="76"/>
    </row>
    <row r="23" ht="17" customHeight="1" spans="1:27">
      <c r="A23" s="61">
        <v>18</v>
      </c>
      <c r="B23" s="23" t="s">
        <v>53</v>
      </c>
      <c r="C23" s="62">
        <v>45814</v>
      </c>
      <c r="D23" s="62">
        <v>47037</v>
      </c>
      <c r="E23" s="62">
        <f t="shared" si="0"/>
        <v>-2.60008078746519</v>
      </c>
      <c r="F23" s="62">
        <v>31321</v>
      </c>
      <c r="G23" s="62">
        <v>32686</v>
      </c>
      <c r="H23" s="62">
        <f t="shared" si="1"/>
        <v>-4.17609985926696</v>
      </c>
      <c r="I23" s="62">
        <v>237</v>
      </c>
      <c r="J23" s="62">
        <v>93</v>
      </c>
      <c r="K23" s="62">
        <f t="shared" si="2"/>
        <v>154.838709677419</v>
      </c>
      <c r="L23" s="62">
        <v>-841</v>
      </c>
      <c r="M23" s="62">
        <v>-873</v>
      </c>
      <c r="N23" s="62">
        <f t="shared" si="3"/>
        <v>-3.66552119129439</v>
      </c>
      <c r="O23" s="62">
        <v>-841</v>
      </c>
      <c r="P23" s="62">
        <v>-873</v>
      </c>
      <c r="Q23" s="62">
        <f t="shared" si="4"/>
        <v>-3.66552119129439</v>
      </c>
      <c r="R23" s="62">
        <v>-841</v>
      </c>
      <c r="S23" s="62">
        <v>-873</v>
      </c>
      <c r="T23" s="62">
        <f t="shared" si="7"/>
        <v>-3.66552119129439</v>
      </c>
      <c r="U23" s="62">
        <v>0</v>
      </c>
      <c r="V23" s="62">
        <v>0</v>
      </c>
      <c r="W23" s="62">
        <v>0</v>
      </c>
      <c r="X23" s="62">
        <v>520</v>
      </c>
      <c r="Y23" s="62">
        <v>510</v>
      </c>
      <c r="Z23" s="62">
        <f t="shared" si="6"/>
        <v>1.96078431372549</v>
      </c>
      <c r="AA23" s="76"/>
    </row>
    <row r="24" ht="17" customHeight="1" spans="1:27">
      <c r="A24" s="61">
        <v>19</v>
      </c>
      <c r="B24" s="23" t="s">
        <v>54</v>
      </c>
      <c r="C24" s="62">
        <v>45772</v>
      </c>
      <c r="D24" s="62">
        <v>46849</v>
      </c>
      <c r="E24" s="62">
        <f t="shared" si="0"/>
        <v>-2.29887510939401</v>
      </c>
      <c r="F24" s="62">
        <v>31258</v>
      </c>
      <c r="G24" s="62">
        <v>32623</v>
      </c>
      <c r="H24" s="62">
        <f t="shared" si="1"/>
        <v>-4.18416454648561</v>
      </c>
      <c r="I24" s="62">
        <v>237</v>
      </c>
      <c r="J24" s="62">
        <v>93</v>
      </c>
      <c r="K24" s="62">
        <f t="shared" si="2"/>
        <v>154.838709677419</v>
      </c>
      <c r="L24" s="62">
        <v>-844</v>
      </c>
      <c r="M24" s="62">
        <v>-871</v>
      </c>
      <c r="N24" s="62">
        <f t="shared" si="3"/>
        <v>-3.09988518943743</v>
      </c>
      <c r="O24" s="62">
        <v>-844</v>
      </c>
      <c r="P24" s="62">
        <v>-871</v>
      </c>
      <c r="Q24" s="62">
        <f t="shared" si="4"/>
        <v>-3.09988518943743</v>
      </c>
      <c r="R24" s="62">
        <v>-844</v>
      </c>
      <c r="S24" s="62">
        <v>-871</v>
      </c>
      <c r="T24" s="62">
        <f t="shared" si="7"/>
        <v>-3.09988518943743</v>
      </c>
      <c r="U24" s="62">
        <v>0</v>
      </c>
      <c r="V24" s="62">
        <v>0</v>
      </c>
      <c r="W24" s="62">
        <v>0</v>
      </c>
      <c r="X24" s="62">
        <v>515</v>
      </c>
      <c r="Y24" s="62">
        <v>509</v>
      </c>
      <c r="Z24" s="62">
        <f t="shared" si="6"/>
        <v>1.17878192534381</v>
      </c>
      <c r="AA24" s="76"/>
    </row>
    <row r="25" ht="17" customHeight="1" spans="1:27">
      <c r="A25" s="61">
        <v>20</v>
      </c>
      <c r="B25" s="23" t="s">
        <v>55</v>
      </c>
      <c r="C25" s="62">
        <v>128</v>
      </c>
      <c r="D25" s="62">
        <v>218</v>
      </c>
      <c r="E25" s="62">
        <f t="shared" si="0"/>
        <v>-41.2844036697248</v>
      </c>
      <c r="F25" s="62">
        <v>93</v>
      </c>
      <c r="G25" s="62">
        <v>93</v>
      </c>
      <c r="H25" s="62">
        <f t="shared" si="1"/>
        <v>0</v>
      </c>
      <c r="I25" s="62">
        <v>0</v>
      </c>
      <c r="J25" s="62">
        <v>0</v>
      </c>
      <c r="K25" s="62">
        <v>0</v>
      </c>
      <c r="L25" s="62">
        <v>3</v>
      </c>
      <c r="M25" s="62">
        <v>-2</v>
      </c>
      <c r="N25" s="62">
        <f t="shared" si="3"/>
        <v>-250</v>
      </c>
      <c r="O25" s="62">
        <v>3</v>
      </c>
      <c r="P25" s="62">
        <v>-2</v>
      </c>
      <c r="Q25" s="62">
        <f t="shared" si="4"/>
        <v>-250</v>
      </c>
      <c r="R25" s="62">
        <v>3</v>
      </c>
      <c r="S25" s="62">
        <v>-2</v>
      </c>
      <c r="T25" s="62">
        <f t="shared" si="7"/>
        <v>-250</v>
      </c>
      <c r="U25" s="62">
        <v>0</v>
      </c>
      <c r="V25" s="62">
        <v>0</v>
      </c>
      <c r="W25" s="62">
        <v>0</v>
      </c>
      <c r="X25" s="62">
        <v>5</v>
      </c>
      <c r="Y25" s="62">
        <v>1</v>
      </c>
      <c r="Z25" s="62">
        <f t="shared" si="6"/>
        <v>400</v>
      </c>
      <c r="AA25" s="76"/>
    </row>
    <row r="26" ht="17" customHeight="1" spans="1:27">
      <c r="A26" s="61">
        <v>21</v>
      </c>
      <c r="B26" s="23" t="s">
        <v>56</v>
      </c>
      <c r="C26" s="62">
        <v>14851</v>
      </c>
      <c r="D26" s="62">
        <v>15682</v>
      </c>
      <c r="E26" s="62">
        <f t="shared" si="0"/>
        <v>-5.29906899630149</v>
      </c>
      <c r="F26" s="62">
        <v>14375</v>
      </c>
      <c r="G26" s="62">
        <v>15308</v>
      </c>
      <c r="H26" s="62">
        <f t="shared" si="1"/>
        <v>-6.09485236477659</v>
      </c>
      <c r="I26" s="62">
        <v>0</v>
      </c>
      <c r="J26" s="62">
        <v>0</v>
      </c>
      <c r="K26" s="62">
        <v>0</v>
      </c>
      <c r="L26" s="62">
        <v>-383</v>
      </c>
      <c r="M26" s="62">
        <v>-357</v>
      </c>
      <c r="N26" s="62">
        <f t="shared" si="3"/>
        <v>7.28291316526611</v>
      </c>
      <c r="O26" s="62">
        <v>-383</v>
      </c>
      <c r="P26" s="62">
        <v>-357</v>
      </c>
      <c r="Q26" s="62">
        <f t="shared" si="4"/>
        <v>7.28291316526611</v>
      </c>
      <c r="R26" s="62">
        <v>-383</v>
      </c>
      <c r="S26" s="62">
        <v>-357</v>
      </c>
      <c r="T26" s="62">
        <f t="shared" si="7"/>
        <v>7.28291316526611</v>
      </c>
      <c r="U26" s="62">
        <v>0</v>
      </c>
      <c r="V26" s="62">
        <v>0</v>
      </c>
      <c r="W26" s="62">
        <v>0</v>
      </c>
      <c r="X26" s="62">
        <v>39</v>
      </c>
      <c r="Y26" s="62">
        <v>58</v>
      </c>
      <c r="Z26" s="62">
        <f t="shared" si="6"/>
        <v>-32.7586206896552</v>
      </c>
      <c r="AA26" s="76"/>
    </row>
    <row r="27" ht="17" customHeight="1" spans="1:27">
      <c r="A27" s="61">
        <v>22</v>
      </c>
      <c r="B27" s="23" t="s">
        <v>57</v>
      </c>
      <c r="C27" s="62">
        <v>934</v>
      </c>
      <c r="D27" s="62">
        <v>1684</v>
      </c>
      <c r="E27" s="62">
        <f t="shared" si="0"/>
        <v>-44.5368171021378</v>
      </c>
      <c r="F27" s="62">
        <v>518</v>
      </c>
      <c r="G27" s="62">
        <v>1602</v>
      </c>
      <c r="H27" s="62">
        <f t="shared" si="1"/>
        <v>-67.665418227216</v>
      </c>
      <c r="I27" s="62">
        <v>24</v>
      </c>
      <c r="J27" s="62">
        <v>4</v>
      </c>
      <c r="K27" s="62">
        <f t="shared" si="2"/>
        <v>500</v>
      </c>
      <c r="L27" s="62">
        <v>-64</v>
      </c>
      <c r="M27" s="62">
        <v>-26</v>
      </c>
      <c r="N27" s="62">
        <f t="shared" si="3"/>
        <v>146.153846153846</v>
      </c>
      <c r="O27" s="62">
        <v>-64</v>
      </c>
      <c r="P27" s="62">
        <v>-26</v>
      </c>
      <c r="Q27" s="62">
        <f t="shared" si="4"/>
        <v>146.153846153846</v>
      </c>
      <c r="R27" s="62">
        <v>-64</v>
      </c>
      <c r="S27" s="62">
        <v>-26</v>
      </c>
      <c r="T27" s="62">
        <f t="shared" si="7"/>
        <v>146.153846153846</v>
      </c>
      <c r="U27" s="62">
        <v>0</v>
      </c>
      <c r="V27" s="62">
        <v>0</v>
      </c>
      <c r="W27" s="62">
        <v>0</v>
      </c>
      <c r="X27" s="62">
        <v>-3</v>
      </c>
      <c r="Y27" s="62">
        <v>-5</v>
      </c>
      <c r="Z27" s="62">
        <f t="shared" si="6"/>
        <v>-40</v>
      </c>
      <c r="AA27" s="76"/>
    </row>
    <row r="28" ht="17" customHeight="1" spans="1:27">
      <c r="A28" s="61">
        <v>23</v>
      </c>
      <c r="B28" s="23" t="s">
        <v>58</v>
      </c>
      <c r="C28" s="62">
        <v>5066</v>
      </c>
      <c r="D28" s="62">
        <v>31</v>
      </c>
      <c r="E28" s="62">
        <f t="shared" si="0"/>
        <v>16241.935483871</v>
      </c>
      <c r="F28" s="62">
        <v>4911</v>
      </c>
      <c r="G28" s="62">
        <v>-31</v>
      </c>
      <c r="H28" s="62">
        <f t="shared" si="1"/>
        <v>-15941.935483871</v>
      </c>
      <c r="I28" s="62">
        <v>1</v>
      </c>
      <c r="J28" s="62">
        <v>0</v>
      </c>
      <c r="K28" s="62">
        <v>0</v>
      </c>
      <c r="L28" s="62">
        <v>-70</v>
      </c>
      <c r="M28" s="62">
        <v>-3</v>
      </c>
      <c r="N28" s="62">
        <f t="shared" si="3"/>
        <v>2233.33333333333</v>
      </c>
      <c r="O28" s="62">
        <v>-70</v>
      </c>
      <c r="P28" s="62">
        <v>-3</v>
      </c>
      <c r="Q28" s="62">
        <f t="shared" si="4"/>
        <v>2233.33333333333</v>
      </c>
      <c r="R28" s="62">
        <v>-70</v>
      </c>
      <c r="S28" s="62">
        <v>-3</v>
      </c>
      <c r="T28" s="62">
        <f t="shared" si="7"/>
        <v>2233.33333333333</v>
      </c>
      <c r="U28" s="62">
        <v>2</v>
      </c>
      <c r="V28" s="62">
        <v>0</v>
      </c>
      <c r="W28" s="62">
        <v>0</v>
      </c>
      <c r="X28" s="62">
        <v>-55</v>
      </c>
      <c r="Y28" s="62">
        <v>-1</v>
      </c>
      <c r="Z28" s="62">
        <f t="shared" si="6"/>
        <v>5400</v>
      </c>
      <c r="AA28" s="76"/>
    </row>
    <row r="29" ht="17" customHeight="1" spans="1:27">
      <c r="A29" s="61">
        <v>24</v>
      </c>
      <c r="B29" s="27" t="s">
        <v>59</v>
      </c>
      <c r="C29" s="62">
        <v>99</v>
      </c>
      <c r="D29" s="62">
        <v>89</v>
      </c>
      <c r="E29" s="62">
        <f t="shared" si="0"/>
        <v>11.2359550561798</v>
      </c>
      <c r="F29" s="62">
        <v>81</v>
      </c>
      <c r="G29" s="62">
        <v>73</v>
      </c>
      <c r="H29" s="62">
        <f t="shared" si="1"/>
        <v>10.958904109589</v>
      </c>
      <c r="I29" s="62">
        <v>32</v>
      </c>
      <c r="J29" s="62">
        <v>11</v>
      </c>
      <c r="K29" s="62">
        <f t="shared" si="2"/>
        <v>190.909090909091</v>
      </c>
      <c r="L29" s="62">
        <v>-7</v>
      </c>
      <c r="M29" s="62">
        <v>-6</v>
      </c>
      <c r="N29" s="62">
        <f t="shared" si="3"/>
        <v>16.6666666666667</v>
      </c>
      <c r="O29" s="62">
        <v>-7</v>
      </c>
      <c r="P29" s="62">
        <v>-6</v>
      </c>
      <c r="Q29" s="62">
        <f t="shared" si="4"/>
        <v>16.6666666666667</v>
      </c>
      <c r="R29" s="62">
        <v>-7</v>
      </c>
      <c r="S29" s="62">
        <v>-6</v>
      </c>
      <c r="T29" s="62">
        <f t="shared" si="7"/>
        <v>16.6666666666667</v>
      </c>
      <c r="U29" s="62">
        <v>1</v>
      </c>
      <c r="V29" s="62">
        <v>0</v>
      </c>
      <c r="W29" s="62">
        <v>0</v>
      </c>
      <c r="X29" s="62">
        <v>13</v>
      </c>
      <c r="Y29" s="62">
        <v>2</v>
      </c>
      <c r="Z29" s="62">
        <f t="shared" si="6"/>
        <v>550</v>
      </c>
      <c r="AA29" s="76"/>
    </row>
    <row r="30" ht="17" customHeight="1" spans="1:27">
      <c r="A30" s="61">
        <v>25</v>
      </c>
      <c r="B30" s="23" t="s">
        <v>60</v>
      </c>
      <c r="C30" s="62">
        <v>25295</v>
      </c>
      <c r="D30" s="62">
        <v>11434</v>
      </c>
      <c r="E30" s="62">
        <f t="shared" si="0"/>
        <v>121.226167570404</v>
      </c>
      <c r="F30" s="62">
        <v>12299</v>
      </c>
      <c r="G30" s="62">
        <v>3059</v>
      </c>
      <c r="H30" s="62">
        <f t="shared" si="1"/>
        <v>302.059496567506</v>
      </c>
      <c r="I30" s="62">
        <v>2263</v>
      </c>
      <c r="J30" s="62">
        <v>570</v>
      </c>
      <c r="K30" s="62">
        <f t="shared" si="2"/>
        <v>297.017543859649</v>
      </c>
      <c r="L30" s="62">
        <v>-798</v>
      </c>
      <c r="M30" s="62">
        <v>-64</v>
      </c>
      <c r="N30" s="62">
        <f t="shared" si="3"/>
        <v>1146.875</v>
      </c>
      <c r="O30" s="62">
        <v>-798</v>
      </c>
      <c r="P30" s="62">
        <v>-64</v>
      </c>
      <c r="Q30" s="62">
        <f t="shared" si="4"/>
        <v>1146.875</v>
      </c>
      <c r="R30" s="62">
        <v>-798</v>
      </c>
      <c r="S30" s="62">
        <v>-64</v>
      </c>
      <c r="T30" s="62">
        <f t="shared" si="7"/>
        <v>1146.875</v>
      </c>
      <c r="U30" s="62">
        <v>25</v>
      </c>
      <c r="V30" s="62">
        <v>4</v>
      </c>
      <c r="W30" s="62">
        <f t="shared" si="5"/>
        <v>525</v>
      </c>
      <c r="X30" s="62">
        <v>-325</v>
      </c>
      <c r="Y30" s="62">
        <v>150</v>
      </c>
      <c r="Z30" s="62">
        <f t="shared" si="6"/>
        <v>-316.666666666667</v>
      </c>
      <c r="AA30" s="76"/>
    </row>
    <row r="31" ht="17" customHeight="1" spans="1:27">
      <c r="A31" s="61">
        <v>26</v>
      </c>
      <c r="B31" s="27" t="s">
        <v>61</v>
      </c>
      <c r="C31" s="62">
        <v>16238</v>
      </c>
      <c r="D31" s="62">
        <v>0</v>
      </c>
      <c r="E31" s="62">
        <v>0</v>
      </c>
      <c r="F31" s="62">
        <v>11820</v>
      </c>
      <c r="G31" s="62">
        <v>0</v>
      </c>
      <c r="H31" s="62">
        <v>0</v>
      </c>
      <c r="I31" s="62">
        <v>1328</v>
      </c>
      <c r="J31" s="62">
        <v>0</v>
      </c>
      <c r="K31" s="62">
        <v>0</v>
      </c>
      <c r="L31" s="62">
        <v>-749</v>
      </c>
      <c r="M31" s="62">
        <v>0</v>
      </c>
      <c r="N31" s="62">
        <v>0</v>
      </c>
      <c r="O31" s="62">
        <v>-749</v>
      </c>
      <c r="P31" s="62">
        <v>0</v>
      </c>
      <c r="Q31" s="62">
        <v>0</v>
      </c>
      <c r="R31" s="62">
        <v>-749</v>
      </c>
      <c r="S31" s="62">
        <v>0</v>
      </c>
      <c r="T31" s="62">
        <v>0</v>
      </c>
      <c r="U31" s="62">
        <v>15</v>
      </c>
      <c r="V31" s="62">
        <v>0</v>
      </c>
      <c r="W31" s="62">
        <v>0</v>
      </c>
      <c r="X31" s="62">
        <v>-516</v>
      </c>
      <c r="Y31" s="62">
        <v>0</v>
      </c>
      <c r="Z31" s="62">
        <v>0</v>
      </c>
      <c r="AA31" s="76"/>
    </row>
    <row r="32" ht="17" customHeight="1" spans="1:27">
      <c r="A32" s="61">
        <v>27</v>
      </c>
      <c r="B32" s="27" t="s">
        <v>62</v>
      </c>
      <c r="C32" s="62">
        <v>5520</v>
      </c>
      <c r="D32" s="62">
        <v>5403</v>
      </c>
      <c r="E32" s="62">
        <f t="shared" si="0"/>
        <v>2.16546363131594</v>
      </c>
      <c r="F32" s="62">
        <v>2325</v>
      </c>
      <c r="G32" s="62">
        <v>2399</v>
      </c>
      <c r="H32" s="62">
        <f t="shared" si="1"/>
        <v>-3.08461859107962</v>
      </c>
      <c r="I32" s="62">
        <v>122</v>
      </c>
      <c r="J32" s="62">
        <v>64</v>
      </c>
      <c r="K32" s="62">
        <f t="shared" si="2"/>
        <v>90.625</v>
      </c>
      <c r="L32" s="62">
        <v>-56</v>
      </c>
      <c r="M32" s="62">
        <v>-80</v>
      </c>
      <c r="N32" s="62">
        <f t="shared" si="3"/>
        <v>-30</v>
      </c>
      <c r="O32" s="62">
        <v>-56</v>
      </c>
      <c r="P32" s="62">
        <v>-80</v>
      </c>
      <c r="Q32" s="62">
        <f t="shared" si="4"/>
        <v>-30</v>
      </c>
      <c r="R32" s="62">
        <v>-56</v>
      </c>
      <c r="S32" s="62">
        <v>-80</v>
      </c>
      <c r="T32" s="62">
        <f t="shared" si="7"/>
        <v>-30</v>
      </c>
      <c r="U32" s="62">
        <v>1</v>
      </c>
      <c r="V32" s="62">
        <v>3</v>
      </c>
      <c r="W32" s="62">
        <f t="shared" si="5"/>
        <v>-66.6666666666667</v>
      </c>
      <c r="X32" s="62">
        <v>18</v>
      </c>
      <c r="Y32" s="62">
        <v>1</v>
      </c>
      <c r="Z32" s="62">
        <f t="shared" si="6"/>
        <v>1700</v>
      </c>
      <c r="AA32" s="76"/>
    </row>
    <row r="33" ht="17" customHeight="1" spans="1:27">
      <c r="A33" s="61">
        <v>28</v>
      </c>
      <c r="B33" s="27" t="s">
        <v>63</v>
      </c>
      <c r="C33" s="62">
        <v>186</v>
      </c>
      <c r="D33" s="62">
        <v>200</v>
      </c>
      <c r="E33" s="62">
        <f t="shared" si="0"/>
        <v>-7</v>
      </c>
      <c r="F33" s="62">
        <v>-394</v>
      </c>
      <c r="G33" s="62">
        <v>-370</v>
      </c>
      <c r="H33" s="62">
        <f t="shared" si="1"/>
        <v>6.48648648648649</v>
      </c>
      <c r="I33" s="62">
        <v>0</v>
      </c>
      <c r="J33" s="62">
        <v>0</v>
      </c>
      <c r="K33" s="62">
        <v>0</v>
      </c>
      <c r="L33" s="62">
        <v>1</v>
      </c>
      <c r="M33" s="62">
        <v>9</v>
      </c>
      <c r="N33" s="62">
        <f t="shared" si="3"/>
        <v>-88.8888888888889</v>
      </c>
      <c r="O33" s="62">
        <v>1</v>
      </c>
      <c r="P33" s="62">
        <v>9</v>
      </c>
      <c r="Q33" s="62">
        <f t="shared" si="4"/>
        <v>-88.8888888888889</v>
      </c>
      <c r="R33" s="62">
        <v>1</v>
      </c>
      <c r="S33" s="62">
        <v>9</v>
      </c>
      <c r="T33" s="62">
        <f t="shared" si="7"/>
        <v>-88.8888888888889</v>
      </c>
      <c r="U33" s="62">
        <v>0</v>
      </c>
      <c r="V33" s="62">
        <v>0</v>
      </c>
      <c r="W33" s="62">
        <v>0</v>
      </c>
      <c r="X33" s="62">
        <v>9</v>
      </c>
      <c r="Y33" s="62">
        <v>19</v>
      </c>
      <c r="Z33" s="62">
        <f t="shared" si="6"/>
        <v>-52.6315789473684</v>
      </c>
      <c r="AA33" s="76"/>
    </row>
    <row r="34" ht="17" customHeight="1" spans="1:27">
      <c r="A34" s="61">
        <v>29</v>
      </c>
      <c r="B34" s="27" t="s">
        <v>64</v>
      </c>
      <c r="C34" s="62">
        <v>1792</v>
      </c>
      <c r="D34" s="62">
        <v>1698</v>
      </c>
      <c r="E34" s="62">
        <f t="shared" si="0"/>
        <v>5.5359246171967</v>
      </c>
      <c r="F34" s="62">
        <v>281</v>
      </c>
      <c r="G34" s="62">
        <v>281</v>
      </c>
      <c r="H34" s="62">
        <f t="shared" si="1"/>
        <v>0</v>
      </c>
      <c r="I34" s="62">
        <v>371</v>
      </c>
      <c r="J34" s="62">
        <v>392</v>
      </c>
      <c r="K34" s="62">
        <f t="shared" si="2"/>
        <v>-5.35714285714286</v>
      </c>
      <c r="L34" s="62">
        <v>5</v>
      </c>
      <c r="M34" s="62">
        <v>2</v>
      </c>
      <c r="N34" s="62">
        <f t="shared" si="3"/>
        <v>150</v>
      </c>
      <c r="O34" s="62">
        <v>5</v>
      </c>
      <c r="P34" s="62">
        <v>2</v>
      </c>
      <c r="Q34" s="62">
        <f t="shared" si="4"/>
        <v>150</v>
      </c>
      <c r="R34" s="62">
        <v>5</v>
      </c>
      <c r="S34" s="62">
        <v>2</v>
      </c>
      <c r="T34" s="62">
        <f t="shared" si="7"/>
        <v>150</v>
      </c>
      <c r="U34" s="62">
        <v>9</v>
      </c>
      <c r="V34" s="62">
        <v>1</v>
      </c>
      <c r="W34" s="62">
        <f t="shared" si="5"/>
        <v>800</v>
      </c>
      <c r="X34" s="62">
        <v>90</v>
      </c>
      <c r="Y34" s="62">
        <v>61</v>
      </c>
      <c r="Z34" s="62">
        <f t="shared" si="6"/>
        <v>47.5409836065574</v>
      </c>
      <c r="AA34" s="76"/>
    </row>
    <row r="35" ht="17" customHeight="1" spans="1:27">
      <c r="A35" s="61">
        <v>30</v>
      </c>
      <c r="B35" s="27" t="s">
        <v>65</v>
      </c>
      <c r="C35" s="62">
        <v>4043</v>
      </c>
      <c r="D35" s="62">
        <v>4133</v>
      </c>
      <c r="E35" s="62">
        <f t="shared" si="0"/>
        <v>-2.17759496733608</v>
      </c>
      <c r="F35" s="62">
        <v>751</v>
      </c>
      <c r="G35" s="62">
        <v>749</v>
      </c>
      <c r="H35" s="62">
        <f t="shared" si="1"/>
        <v>0.267022696929239</v>
      </c>
      <c r="I35" s="62">
        <v>442</v>
      </c>
      <c r="J35" s="62">
        <v>114</v>
      </c>
      <c r="K35" s="62">
        <f t="shared" si="2"/>
        <v>287.719298245614</v>
      </c>
      <c r="L35" s="62">
        <v>1</v>
      </c>
      <c r="M35" s="62">
        <v>5</v>
      </c>
      <c r="N35" s="62">
        <f t="shared" si="3"/>
        <v>-80</v>
      </c>
      <c r="O35" s="62">
        <v>1</v>
      </c>
      <c r="P35" s="62">
        <v>5</v>
      </c>
      <c r="Q35" s="62">
        <f t="shared" si="4"/>
        <v>-80</v>
      </c>
      <c r="R35" s="62">
        <v>1</v>
      </c>
      <c r="S35" s="62">
        <v>5</v>
      </c>
      <c r="T35" s="62">
        <f t="shared" si="7"/>
        <v>-80</v>
      </c>
      <c r="U35" s="62">
        <v>0</v>
      </c>
      <c r="V35" s="62">
        <v>0</v>
      </c>
      <c r="W35" s="62">
        <v>0</v>
      </c>
      <c r="X35" s="62">
        <v>74</v>
      </c>
      <c r="Y35" s="62">
        <v>69</v>
      </c>
      <c r="Z35" s="62">
        <f t="shared" si="6"/>
        <v>7.2463768115942</v>
      </c>
      <c r="AA35" s="76"/>
    </row>
    <row r="36" ht="17" customHeight="1" spans="1:27">
      <c r="A36" s="61">
        <v>31</v>
      </c>
      <c r="B36" s="23" t="s">
        <v>66</v>
      </c>
      <c r="C36" s="62">
        <v>46</v>
      </c>
      <c r="D36" s="62">
        <v>2475</v>
      </c>
      <c r="E36" s="62">
        <f t="shared" ref="E36:E42" si="8">(C36-D36)/D36*100</f>
        <v>-98.1414141414141</v>
      </c>
      <c r="F36" s="62">
        <v>-152</v>
      </c>
      <c r="G36" s="62">
        <v>-138</v>
      </c>
      <c r="H36" s="62">
        <f t="shared" si="1"/>
        <v>10.1449275362319</v>
      </c>
      <c r="I36" s="62">
        <v>0</v>
      </c>
      <c r="J36" s="62">
        <v>0</v>
      </c>
      <c r="K36" s="62">
        <v>0</v>
      </c>
      <c r="L36" s="62">
        <v>0</v>
      </c>
      <c r="M36" s="62">
        <v>-11</v>
      </c>
      <c r="N36" s="62">
        <f t="shared" si="3"/>
        <v>-100</v>
      </c>
      <c r="O36" s="62">
        <v>0</v>
      </c>
      <c r="P36" s="62">
        <v>-11</v>
      </c>
      <c r="Q36" s="62">
        <f t="shared" si="4"/>
        <v>-100</v>
      </c>
      <c r="R36" s="62">
        <v>0</v>
      </c>
      <c r="S36" s="62">
        <v>-11</v>
      </c>
      <c r="T36" s="62">
        <f t="shared" si="7"/>
        <v>-100</v>
      </c>
      <c r="U36" s="62">
        <v>0</v>
      </c>
      <c r="V36" s="62">
        <v>0</v>
      </c>
      <c r="W36" s="62">
        <v>0</v>
      </c>
      <c r="X36" s="62">
        <v>0</v>
      </c>
      <c r="Y36" s="62">
        <v>14</v>
      </c>
      <c r="Z36" s="62">
        <f t="shared" si="6"/>
        <v>-100</v>
      </c>
      <c r="AA36" s="76"/>
    </row>
    <row r="37" ht="17" customHeight="1" spans="1:27">
      <c r="A37" s="61">
        <v>32</v>
      </c>
      <c r="B37" s="27" t="s">
        <v>67</v>
      </c>
      <c r="C37" s="62">
        <v>2728</v>
      </c>
      <c r="D37" s="62">
        <v>1461</v>
      </c>
      <c r="E37" s="62">
        <f t="shared" si="8"/>
        <v>86.7214236824093</v>
      </c>
      <c r="F37" s="62">
        <v>1472</v>
      </c>
      <c r="G37" s="62">
        <v>1231</v>
      </c>
      <c r="H37" s="62">
        <f t="shared" si="1"/>
        <v>19.5775792038993</v>
      </c>
      <c r="I37" s="62">
        <v>479</v>
      </c>
      <c r="J37" s="62">
        <v>367</v>
      </c>
      <c r="K37" s="62">
        <f>(I37-J37)/J37*100</f>
        <v>30.5177111716621</v>
      </c>
      <c r="L37" s="62">
        <v>-42</v>
      </c>
      <c r="M37" s="62">
        <v>-95</v>
      </c>
      <c r="N37" s="62">
        <f t="shared" si="3"/>
        <v>-55.7894736842105</v>
      </c>
      <c r="O37" s="62">
        <v>-44</v>
      </c>
      <c r="P37" s="62">
        <v>-96</v>
      </c>
      <c r="Q37" s="62">
        <f t="shared" si="4"/>
        <v>-54.1666666666667</v>
      </c>
      <c r="R37" s="62">
        <v>-44</v>
      </c>
      <c r="S37" s="62">
        <v>-96</v>
      </c>
      <c r="T37" s="62">
        <f t="shared" si="7"/>
        <v>-54.1666666666667</v>
      </c>
      <c r="U37" s="70">
        <v>45</v>
      </c>
      <c r="V37" s="62">
        <v>47</v>
      </c>
      <c r="W37" s="62">
        <f t="shared" si="5"/>
        <v>-4.25531914893617</v>
      </c>
      <c r="X37" s="62">
        <v>658</v>
      </c>
      <c r="Y37" s="62">
        <v>452</v>
      </c>
      <c r="Z37" s="62">
        <f t="shared" si="6"/>
        <v>45.575221238938</v>
      </c>
      <c r="AA37" s="76"/>
    </row>
    <row r="38" ht="17" customHeight="1" spans="1:27">
      <c r="A38" s="61">
        <v>33</v>
      </c>
      <c r="B38" s="27" t="s">
        <v>68</v>
      </c>
      <c r="C38" s="62">
        <v>77498</v>
      </c>
      <c r="D38" s="62">
        <v>28854</v>
      </c>
      <c r="E38" s="62">
        <f t="shared" si="8"/>
        <v>168.586677756983</v>
      </c>
      <c r="F38" s="62">
        <v>59046</v>
      </c>
      <c r="G38" s="62">
        <v>25815</v>
      </c>
      <c r="H38" s="62">
        <f t="shared" si="1"/>
        <v>128.727484020918</v>
      </c>
      <c r="I38" s="62">
        <v>310</v>
      </c>
      <c r="J38" s="62">
        <v>0</v>
      </c>
      <c r="K38" s="62">
        <v>0</v>
      </c>
      <c r="L38" s="62">
        <v>-544</v>
      </c>
      <c r="M38" s="62">
        <v>-271</v>
      </c>
      <c r="N38" s="62">
        <f t="shared" si="3"/>
        <v>100.738007380074</v>
      </c>
      <c r="O38" s="62">
        <v>-544</v>
      </c>
      <c r="P38" s="62">
        <v>-271</v>
      </c>
      <c r="Q38" s="62">
        <f t="shared" si="4"/>
        <v>100.738007380074</v>
      </c>
      <c r="R38" s="62">
        <v>-544</v>
      </c>
      <c r="S38" s="62">
        <v>-271</v>
      </c>
      <c r="T38" s="62">
        <f t="shared" si="7"/>
        <v>100.738007380074</v>
      </c>
      <c r="U38" s="62">
        <v>69</v>
      </c>
      <c r="V38" s="62">
        <v>618</v>
      </c>
      <c r="W38" s="62">
        <f t="shared" si="5"/>
        <v>-88.8349514563107</v>
      </c>
      <c r="X38" s="62">
        <v>-305</v>
      </c>
      <c r="Y38" s="62">
        <v>369</v>
      </c>
      <c r="Z38" s="62">
        <f t="shared" si="6"/>
        <v>-182.655826558266</v>
      </c>
      <c r="AA38" s="76"/>
    </row>
    <row r="39" ht="17" customHeight="1" spans="1:27">
      <c r="A39" s="61">
        <v>34</v>
      </c>
      <c r="B39" s="27" t="s">
        <v>69</v>
      </c>
      <c r="C39" s="62">
        <v>47541</v>
      </c>
      <c r="D39" s="62">
        <v>0</v>
      </c>
      <c r="E39" s="62">
        <v>0</v>
      </c>
      <c r="F39" s="62">
        <v>36698</v>
      </c>
      <c r="G39" s="62">
        <v>0</v>
      </c>
      <c r="H39" s="62">
        <v>0</v>
      </c>
      <c r="I39" s="62">
        <v>25</v>
      </c>
      <c r="J39" s="62">
        <v>0</v>
      </c>
      <c r="K39" s="62">
        <v>0</v>
      </c>
      <c r="L39" s="62">
        <v>-448</v>
      </c>
      <c r="M39" s="62">
        <v>0</v>
      </c>
      <c r="N39" s="62">
        <v>0</v>
      </c>
      <c r="O39" s="62">
        <v>-448</v>
      </c>
      <c r="P39" s="62">
        <v>0</v>
      </c>
      <c r="Q39" s="62">
        <v>0</v>
      </c>
      <c r="R39" s="62">
        <v>-448</v>
      </c>
      <c r="S39" s="62">
        <v>0</v>
      </c>
      <c r="T39" s="62">
        <v>0</v>
      </c>
      <c r="U39" s="62">
        <v>9</v>
      </c>
      <c r="V39" s="62">
        <v>0</v>
      </c>
      <c r="W39" s="62">
        <v>0</v>
      </c>
      <c r="X39" s="62">
        <v>-244</v>
      </c>
      <c r="Y39" s="62">
        <v>0</v>
      </c>
      <c r="Z39" s="62">
        <v>0</v>
      </c>
      <c r="AA39" s="76"/>
    </row>
    <row r="40" ht="17" customHeight="1" spans="1:27">
      <c r="A40" s="61">
        <v>35</v>
      </c>
      <c r="B40" s="27" t="s">
        <v>70</v>
      </c>
      <c r="C40" s="62">
        <v>8</v>
      </c>
      <c r="D40" s="62">
        <v>0</v>
      </c>
      <c r="E40" s="62">
        <v>0</v>
      </c>
      <c r="F40" s="62">
        <v>-17</v>
      </c>
      <c r="G40" s="62">
        <v>0</v>
      </c>
      <c r="H40" s="62">
        <v>0</v>
      </c>
      <c r="I40" s="62">
        <v>0</v>
      </c>
      <c r="J40" s="62">
        <v>0</v>
      </c>
      <c r="K40" s="62">
        <v>0</v>
      </c>
      <c r="L40" s="62">
        <v>-11</v>
      </c>
      <c r="M40" s="62">
        <v>0</v>
      </c>
      <c r="N40" s="62">
        <v>0</v>
      </c>
      <c r="O40" s="62">
        <v>-11</v>
      </c>
      <c r="P40" s="62">
        <v>0</v>
      </c>
      <c r="Q40" s="62">
        <v>0</v>
      </c>
      <c r="R40" s="62">
        <v>-11</v>
      </c>
      <c r="S40" s="62">
        <v>0</v>
      </c>
      <c r="T40" s="62">
        <v>0</v>
      </c>
      <c r="U40" s="62">
        <v>0</v>
      </c>
      <c r="V40" s="62">
        <v>0</v>
      </c>
      <c r="W40" s="62">
        <v>0</v>
      </c>
      <c r="X40" s="62">
        <v>-3</v>
      </c>
      <c r="Y40" s="62">
        <v>0</v>
      </c>
      <c r="Z40" s="62">
        <v>0</v>
      </c>
      <c r="AA40" s="76"/>
    </row>
    <row r="41" ht="17" customHeight="1" spans="1:27">
      <c r="A41" s="61">
        <v>36</v>
      </c>
      <c r="B41" s="27" t="s">
        <v>71</v>
      </c>
      <c r="C41" s="62">
        <v>8</v>
      </c>
      <c r="D41" s="62">
        <v>0</v>
      </c>
      <c r="E41" s="62">
        <v>0</v>
      </c>
      <c r="F41" s="62">
        <v>-17</v>
      </c>
      <c r="G41" s="62">
        <v>0</v>
      </c>
      <c r="H41" s="62">
        <v>0</v>
      </c>
      <c r="I41" s="62">
        <v>0</v>
      </c>
      <c r="J41" s="62">
        <v>0</v>
      </c>
      <c r="K41" s="62">
        <v>0</v>
      </c>
      <c r="L41" s="62">
        <v>-11</v>
      </c>
      <c r="M41" s="62">
        <v>0</v>
      </c>
      <c r="N41" s="62" t="e">
        <f t="shared" si="3"/>
        <v>#DIV/0!</v>
      </c>
      <c r="O41" s="62">
        <v>-11</v>
      </c>
      <c r="P41" s="62">
        <v>0</v>
      </c>
      <c r="Q41" s="62">
        <v>0</v>
      </c>
      <c r="R41" s="62">
        <v>-11</v>
      </c>
      <c r="S41" s="62">
        <v>0</v>
      </c>
      <c r="T41" s="62">
        <v>0</v>
      </c>
      <c r="U41" s="62">
        <v>0</v>
      </c>
      <c r="V41" s="62">
        <v>0</v>
      </c>
      <c r="W41" s="62">
        <v>0</v>
      </c>
      <c r="X41" s="62">
        <v>-3</v>
      </c>
      <c r="Y41" s="62">
        <v>0</v>
      </c>
      <c r="Z41" s="62">
        <v>0</v>
      </c>
      <c r="AA41" s="76"/>
    </row>
    <row r="42" ht="17" customHeight="1" spans="1:27">
      <c r="A42" s="61">
        <v>37</v>
      </c>
      <c r="B42" s="64" t="s">
        <v>72</v>
      </c>
      <c r="C42" s="62">
        <f>C6+C30+C36+C37+C38</f>
        <v>1128202</v>
      </c>
      <c r="D42" s="62">
        <f>D6+D30+D36+D37+D38</f>
        <v>1021983</v>
      </c>
      <c r="E42" s="62">
        <f t="shared" si="8"/>
        <v>10.3934214169903</v>
      </c>
      <c r="F42" s="62">
        <f>F6+F30+F36+F37+F38</f>
        <v>647783</v>
      </c>
      <c r="G42" s="62">
        <f>G6+G30+G36+G37+G38</f>
        <v>509071</v>
      </c>
      <c r="H42" s="62">
        <f t="shared" si="1"/>
        <v>27.2480655939938</v>
      </c>
      <c r="I42" s="62">
        <f>I6+I30+I36+I37+I38</f>
        <v>18371</v>
      </c>
      <c r="J42" s="62">
        <f>J6+J30+J36+J37+J38</f>
        <v>13696</v>
      </c>
      <c r="K42" s="62">
        <f>(I42-J42)/J42*100</f>
        <v>34.1340537383178</v>
      </c>
      <c r="L42" s="62">
        <f>L6+L30+L36+L37+L38</f>
        <v>170</v>
      </c>
      <c r="M42" s="62">
        <f>M6+M30+M36+M37+M38</f>
        <v>-1642</v>
      </c>
      <c r="N42" s="62">
        <f>(L42-M42)/-M42*100</f>
        <v>110.353227771011</v>
      </c>
      <c r="O42" s="62">
        <f>O6+O30+O37+O38+O36</f>
        <v>-687</v>
      </c>
      <c r="P42" s="62">
        <f>P6+P30+P37+P38+P36</f>
        <v>-2417</v>
      </c>
      <c r="Q42" s="62">
        <f>(O42-P42)/-P42*100</f>
        <v>71.5763342987174</v>
      </c>
      <c r="R42" s="62">
        <f>R6+R30+R36+R37+R38</f>
        <v>-593</v>
      </c>
      <c r="S42" s="62">
        <f>S6+S30+S36+S37+S38</f>
        <v>-2367</v>
      </c>
      <c r="T42" s="62">
        <f>(R42-S42)/-S42*100</f>
        <v>74.9471905365442</v>
      </c>
      <c r="U42" s="62">
        <f>U6+U30+U36+U37+U38</f>
        <v>454</v>
      </c>
      <c r="V42" s="62">
        <f>V6+V30+V36+V37+V38</f>
        <v>801</v>
      </c>
      <c r="W42" s="62">
        <f t="shared" si="5"/>
        <v>-43.3208489388265</v>
      </c>
      <c r="X42" s="62">
        <f>X6+X30+X36+X37+X38</f>
        <v>7749</v>
      </c>
      <c r="Y42" s="62">
        <f>Y6+Y30+Y36+Y37+Y38</f>
        <v>5558</v>
      </c>
      <c r="Z42" s="62">
        <f t="shared" si="6"/>
        <v>39.4206549118388</v>
      </c>
      <c r="AA42" s="76"/>
    </row>
    <row r="43" ht="27" customHeight="1" spans="1:27">
      <c r="A43" s="65" t="s">
        <v>73</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77"/>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28" right="0.12" top="0.39" bottom="0.16" header="0.51" footer="0.24"/>
  <pageSetup paperSize="8" orientation="landscape" horizontalDpi="200" verticalDpi="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zoomScale="115" zoomScaleNormal="115" zoomScaleSheetLayoutView="60" workbookViewId="0">
      <selection activeCell="F16" sqref="F16"/>
    </sheetView>
  </sheetViews>
  <sheetFormatPr defaultColWidth="9" defaultRowHeight="24.95" customHeight="1"/>
  <cols>
    <col min="1" max="1" width="7.53333333333333" style="5" customWidth="1"/>
    <col min="2" max="2" width="36.3" style="5" customWidth="1"/>
    <col min="3" max="3" width="10.95" style="5" customWidth="1"/>
    <col min="4" max="4" width="11.1916666666667" style="5" customWidth="1"/>
    <col min="5" max="5" width="11.175" style="5" customWidth="1"/>
    <col min="6" max="6" width="10.5" style="6" customWidth="1"/>
    <col min="7" max="7" width="12" style="7" customWidth="1"/>
    <col min="8" max="8" width="10.425" style="7" customWidth="1"/>
    <col min="9" max="9" width="10.25" style="8" customWidth="1"/>
    <col min="10" max="10" width="10.875" style="9" customWidth="1"/>
    <col min="11" max="11" width="11.375" style="9" customWidth="1"/>
    <col min="12" max="12" width="9.5" style="9" customWidth="1"/>
    <col min="13" max="13" width="10.75" style="9" customWidth="1"/>
    <col min="14" max="14" width="11.775" style="9" customWidth="1"/>
    <col min="15" max="15" width="9.43333333333333" style="9" customWidth="1"/>
    <col min="16" max="252" width="9" style="7" customWidth="1"/>
    <col min="253" max="16384" width="9" style="7"/>
  </cols>
  <sheetData>
    <row r="1" ht="20" customHeight="1" spans="1:1">
      <c r="A1" s="10" t="s">
        <v>74</v>
      </c>
    </row>
    <row r="2" s="1" customFormat="1" ht="27" customHeight="1" spans="1:15">
      <c r="A2" s="11" t="s">
        <v>75</v>
      </c>
      <c r="B2" s="12"/>
      <c r="C2" s="12"/>
      <c r="D2" s="12"/>
      <c r="E2" s="12"/>
      <c r="F2" s="12"/>
      <c r="G2" s="12"/>
      <c r="H2" s="12"/>
      <c r="I2" s="12"/>
      <c r="J2" s="12"/>
      <c r="K2" s="12"/>
      <c r="L2" s="12"/>
      <c r="M2" s="12"/>
      <c r="N2" s="12"/>
      <c r="O2" s="12"/>
    </row>
    <row r="3" s="1" customFormat="1" ht="27" customHeight="1" spans="1:15">
      <c r="A3" s="13" t="s">
        <v>76</v>
      </c>
      <c r="B3" s="13"/>
      <c r="C3" s="13"/>
      <c r="D3" s="13"/>
      <c r="E3" s="13"/>
      <c r="F3" s="13"/>
      <c r="G3" s="13"/>
      <c r="H3" s="13"/>
      <c r="I3" s="13"/>
      <c r="J3" s="13"/>
      <c r="K3" s="13"/>
      <c r="L3" s="13"/>
      <c r="M3" s="13"/>
      <c r="N3" s="13"/>
      <c r="O3" s="13"/>
    </row>
    <row r="4" s="2" customFormat="1" ht="19.5" customHeight="1" spans="1:15">
      <c r="A4" s="14" t="s">
        <v>3</v>
      </c>
      <c r="B4" s="105" t="s">
        <v>77</v>
      </c>
      <c r="C4" s="16" t="s">
        <v>78</v>
      </c>
      <c r="D4" s="17" t="s">
        <v>79</v>
      </c>
      <c r="E4" s="18" t="s">
        <v>80</v>
      </c>
      <c r="F4" s="18" t="s">
        <v>80</v>
      </c>
      <c r="G4" s="17" t="s">
        <v>81</v>
      </c>
      <c r="H4" s="18" t="s">
        <v>82</v>
      </c>
      <c r="I4" s="18" t="s">
        <v>82</v>
      </c>
      <c r="J4" s="17" t="s">
        <v>83</v>
      </c>
      <c r="K4" s="17"/>
      <c r="L4" s="38" t="s">
        <v>84</v>
      </c>
      <c r="M4" s="38"/>
      <c r="N4" s="39" t="s">
        <v>85</v>
      </c>
      <c r="O4" s="39"/>
    </row>
    <row r="5" s="3" customFormat="1" ht="18" customHeight="1" spans="1:15">
      <c r="A5" s="19"/>
      <c r="B5" s="15"/>
      <c r="C5" s="20"/>
      <c r="D5" s="21" t="s">
        <v>86</v>
      </c>
      <c r="E5" s="17" t="s">
        <v>87</v>
      </c>
      <c r="F5" s="22" t="s">
        <v>88</v>
      </c>
      <c r="G5" s="21" t="s">
        <v>86</v>
      </c>
      <c r="H5" s="17" t="s">
        <v>87</v>
      </c>
      <c r="I5" s="17" t="s">
        <v>88</v>
      </c>
      <c r="J5" s="21" t="s">
        <v>86</v>
      </c>
      <c r="K5" s="17" t="s">
        <v>87</v>
      </c>
      <c r="L5" s="21" t="s">
        <v>86</v>
      </c>
      <c r="M5" s="17" t="s">
        <v>87</v>
      </c>
      <c r="N5" s="21" t="s">
        <v>86</v>
      </c>
      <c r="O5" s="17" t="s">
        <v>87</v>
      </c>
    </row>
    <row r="6" s="3" customFormat="1" ht="16" customHeight="1" spans="1:15">
      <c r="A6" s="19">
        <v>1</v>
      </c>
      <c r="B6" s="23" t="s">
        <v>36</v>
      </c>
      <c r="C6" s="24">
        <v>1172</v>
      </c>
      <c r="D6" s="25">
        <v>2742</v>
      </c>
      <c r="E6" s="25">
        <v>1252</v>
      </c>
      <c r="F6" s="26">
        <f>(D6-E6)/E6*100</f>
        <v>119.009584664537</v>
      </c>
      <c r="G6" s="26">
        <v>16655</v>
      </c>
      <c r="H6" s="26">
        <v>14859</v>
      </c>
      <c r="I6" s="26">
        <f>(G6-H6)/H6*100</f>
        <v>12.0869506696278</v>
      </c>
      <c r="J6" s="26">
        <v>0.1</v>
      </c>
      <c r="K6" s="26">
        <v>-0.4</v>
      </c>
      <c r="L6" s="26">
        <v>0.2</v>
      </c>
      <c r="M6" s="26">
        <v>0</v>
      </c>
      <c r="N6" s="26">
        <v>9.3</v>
      </c>
      <c r="O6" s="26">
        <v>-8.1</v>
      </c>
    </row>
    <row r="7" s="3" customFormat="1" ht="16" customHeight="1" spans="1:15">
      <c r="A7" s="19">
        <v>2</v>
      </c>
      <c r="B7" s="27" t="s">
        <v>37</v>
      </c>
      <c r="C7" s="24">
        <v>11</v>
      </c>
      <c r="D7" s="25">
        <v>0</v>
      </c>
      <c r="E7" s="25">
        <v>0</v>
      </c>
      <c r="F7" s="26">
        <v>0</v>
      </c>
      <c r="G7" s="26">
        <v>189</v>
      </c>
      <c r="H7" s="26">
        <v>49</v>
      </c>
      <c r="I7" s="26">
        <f>(G7-H7)/H7*100</f>
        <v>285.714285714286</v>
      </c>
      <c r="J7" s="26">
        <v>-0.1</v>
      </c>
      <c r="K7" s="26">
        <v>0.2</v>
      </c>
      <c r="L7" s="26">
        <v>0</v>
      </c>
      <c r="M7" s="26">
        <v>0.1</v>
      </c>
      <c r="N7" s="26">
        <v>-91.5</v>
      </c>
      <c r="O7" s="26">
        <v>514.3</v>
      </c>
    </row>
    <row r="8" s="4" customFormat="1" ht="16" customHeight="1" spans="1:15">
      <c r="A8" s="19">
        <v>3</v>
      </c>
      <c r="B8" s="23" t="s">
        <v>38</v>
      </c>
      <c r="C8" s="24">
        <v>316</v>
      </c>
      <c r="D8" s="25">
        <v>2634</v>
      </c>
      <c r="E8" s="25">
        <v>1163</v>
      </c>
      <c r="F8" s="26">
        <f>(D8-E8)/E8*100</f>
        <v>126.483233018057</v>
      </c>
      <c r="G8" s="26">
        <v>11851</v>
      </c>
      <c r="H8" s="26">
        <v>10820</v>
      </c>
      <c r="I8" s="26">
        <f>(G8-H8)/H8*100</f>
        <v>9.52865064695009</v>
      </c>
      <c r="J8" s="26">
        <v>0.5</v>
      </c>
      <c r="K8" s="26">
        <v>-0.1</v>
      </c>
      <c r="L8" s="26">
        <v>0.4</v>
      </c>
      <c r="M8" s="26">
        <v>0.1</v>
      </c>
      <c r="N8" s="26">
        <v>25.1</v>
      </c>
      <c r="O8" s="26">
        <v>4</v>
      </c>
    </row>
    <row r="9" s="4" customFormat="1" ht="16" customHeight="1" spans="1:15">
      <c r="A9" s="19">
        <v>4</v>
      </c>
      <c r="B9" s="23" t="s">
        <v>39</v>
      </c>
      <c r="C9" s="24">
        <v>34</v>
      </c>
      <c r="D9" s="25">
        <v>7</v>
      </c>
      <c r="E9" s="25">
        <v>0</v>
      </c>
      <c r="F9" s="26">
        <v>0</v>
      </c>
      <c r="G9" s="26">
        <v>447</v>
      </c>
      <c r="H9" s="26">
        <v>324</v>
      </c>
      <c r="I9" s="26">
        <f>(G9-H9)/H9*100</f>
        <v>37.962962962963</v>
      </c>
      <c r="J9" s="26">
        <v>0.8</v>
      </c>
      <c r="K9" s="26">
        <v>-0.1</v>
      </c>
      <c r="L9" s="26">
        <v>0.8</v>
      </c>
      <c r="M9" s="26">
        <v>-0.1</v>
      </c>
      <c r="N9" s="26">
        <v>509.8</v>
      </c>
      <c r="O9" s="26">
        <v>-36.7</v>
      </c>
    </row>
    <row r="10" s="4" customFormat="1" ht="16" customHeight="1" spans="1:15">
      <c r="A10" s="19">
        <v>5</v>
      </c>
      <c r="B10" s="23" t="s">
        <v>40</v>
      </c>
      <c r="C10" s="24">
        <v>177</v>
      </c>
      <c r="D10" s="25">
        <v>5</v>
      </c>
      <c r="E10" s="25">
        <v>4</v>
      </c>
      <c r="F10" s="26">
        <f>(D10-E10)/E10*100</f>
        <v>25</v>
      </c>
      <c r="G10" s="26">
        <v>298</v>
      </c>
      <c r="H10" s="26">
        <v>237</v>
      </c>
      <c r="I10" s="26">
        <f>(G10-H10)/H10*100</f>
        <v>25.7383966244726</v>
      </c>
      <c r="J10" s="26">
        <v>-35.9</v>
      </c>
      <c r="K10" s="26">
        <v>-16.2</v>
      </c>
      <c r="L10" s="26">
        <v>-30.3</v>
      </c>
      <c r="M10" s="26">
        <v>-13.4</v>
      </c>
      <c r="N10" s="26">
        <v>-62.1</v>
      </c>
      <c r="O10" s="26">
        <v>-40.5</v>
      </c>
    </row>
    <row r="11" s="4" customFormat="1" ht="16" customHeight="1" spans="1:15">
      <c r="A11" s="19">
        <v>6</v>
      </c>
      <c r="B11" s="23" t="s">
        <v>41</v>
      </c>
      <c r="C11" s="24">
        <v>70</v>
      </c>
      <c r="D11" s="25">
        <v>1868</v>
      </c>
      <c r="E11" s="25">
        <v>855</v>
      </c>
      <c r="F11" s="26">
        <f>(D11-E11)/E11*100</f>
        <v>118.479532163743</v>
      </c>
      <c r="G11" s="26">
        <v>8265</v>
      </c>
      <c r="H11" s="26">
        <v>8059</v>
      </c>
      <c r="I11" s="26">
        <f t="shared" ref="I11:I23" si="0">(G11-H11)/H11*100</f>
        <v>2.55614840550937</v>
      </c>
      <c r="J11" s="26">
        <v>3</v>
      </c>
      <c r="K11" s="26">
        <v>2.6</v>
      </c>
      <c r="L11" s="26">
        <v>3</v>
      </c>
      <c r="M11" s="26">
        <v>2.7</v>
      </c>
      <c r="N11" s="26">
        <v>23.9</v>
      </c>
      <c r="O11" s="26">
        <v>18.2</v>
      </c>
    </row>
    <row r="12" s="4" customFormat="1" ht="16" customHeight="1" spans="1:15">
      <c r="A12" s="19">
        <v>7</v>
      </c>
      <c r="B12" s="23" t="s">
        <v>42</v>
      </c>
      <c r="C12" s="24">
        <v>33</v>
      </c>
      <c r="D12" s="25">
        <v>538</v>
      </c>
      <c r="E12" s="25">
        <v>122</v>
      </c>
      <c r="F12" s="26">
        <f>(D12-E12)/E12*100</f>
        <v>340.983606557377</v>
      </c>
      <c r="G12" s="26">
        <v>953</v>
      </c>
      <c r="H12" s="26">
        <v>919</v>
      </c>
      <c r="I12" s="26">
        <f t="shared" si="0"/>
        <v>3.69967355821545</v>
      </c>
      <c r="J12" s="26">
        <v>-1</v>
      </c>
      <c r="K12" s="26">
        <v>-1.2</v>
      </c>
      <c r="L12" s="26">
        <v>-0.9</v>
      </c>
      <c r="M12" s="26">
        <v>-1.2</v>
      </c>
      <c r="N12" s="26">
        <v>-15</v>
      </c>
      <c r="O12" s="26">
        <v>-19.6</v>
      </c>
    </row>
    <row r="13" s="4" customFormat="1" ht="16" customHeight="1" spans="1:15">
      <c r="A13" s="19">
        <v>8</v>
      </c>
      <c r="B13" s="23" t="s">
        <v>43</v>
      </c>
      <c r="C13" s="24">
        <v>3</v>
      </c>
      <c r="D13" s="25">
        <v>177</v>
      </c>
      <c r="E13" s="25">
        <v>182</v>
      </c>
      <c r="F13" s="26">
        <f>(D13-E13)/E13*100</f>
        <v>-2.74725274725275</v>
      </c>
      <c r="G13" s="26">
        <v>43</v>
      </c>
      <c r="H13" s="26">
        <v>0</v>
      </c>
      <c r="I13" s="26">
        <v>0</v>
      </c>
      <c r="J13" s="26">
        <v>2.3</v>
      </c>
      <c r="K13" s="26">
        <v>0</v>
      </c>
      <c r="L13" s="40">
        <v>1.4</v>
      </c>
      <c r="M13" s="41">
        <v>0</v>
      </c>
      <c r="N13" s="26">
        <v>16.3</v>
      </c>
      <c r="O13" s="26">
        <v>0</v>
      </c>
    </row>
    <row r="14" s="4" customFormat="1" ht="16" customHeight="1" spans="1:15">
      <c r="A14" s="19">
        <v>9</v>
      </c>
      <c r="B14" s="23" t="s">
        <v>44</v>
      </c>
      <c r="C14" s="24">
        <v>16</v>
      </c>
      <c r="D14" s="25">
        <v>0</v>
      </c>
      <c r="E14" s="25">
        <v>0</v>
      </c>
      <c r="F14" s="26">
        <v>0</v>
      </c>
      <c r="G14" s="26">
        <v>988</v>
      </c>
      <c r="H14" s="26">
        <v>739</v>
      </c>
      <c r="I14" s="26">
        <f t="shared" si="0"/>
        <v>33.6941813261164</v>
      </c>
      <c r="J14" s="26">
        <v>-0.4</v>
      </c>
      <c r="K14" s="26">
        <v>-0.3</v>
      </c>
      <c r="L14" s="26">
        <v>-0.2</v>
      </c>
      <c r="M14" s="26">
        <v>-0.1</v>
      </c>
      <c r="N14" s="26">
        <v>-83.8</v>
      </c>
      <c r="O14" s="26">
        <v>-76.6</v>
      </c>
    </row>
    <row r="15" s="4" customFormat="1" ht="16" customHeight="1" spans="1:15">
      <c r="A15" s="19">
        <v>10</v>
      </c>
      <c r="B15" s="23" t="s">
        <v>45</v>
      </c>
      <c r="C15" s="24">
        <v>37</v>
      </c>
      <c r="D15" s="25">
        <v>1</v>
      </c>
      <c r="E15" s="25">
        <v>0</v>
      </c>
      <c r="F15" s="26">
        <v>0</v>
      </c>
      <c r="G15" s="26">
        <v>398</v>
      </c>
      <c r="H15" s="26">
        <v>388</v>
      </c>
      <c r="I15" s="26">
        <f t="shared" si="0"/>
        <v>2.57731958762887</v>
      </c>
      <c r="J15" s="26">
        <v>-90.5</v>
      </c>
      <c r="K15" s="26">
        <v>-34.7</v>
      </c>
      <c r="L15" s="26">
        <v>-3.8</v>
      </c>
      <c r="M15" s="26">
        <v>-4.3</v>
      </c>
      <c r="N15" s="26">
        <v>-27.6</v>
      </c>
      <c r="O15" s="26">
        <v>-29.6</v>
      </c>
    </row>
    <row r="16" s="4" customFormat="1" ht="16" customHeight="1" spans="1:15">
      <c r="A16" s="19">
        <v>11</v>
      </c>
      <c r="B16" s="27" t="s">
        <v>46</v>
      </c>
      <c r="C16" s="24">
        <v>18</v>
      </c>
      <c r="D16" s="25">
        <v>38</v>
      </c>
      <c r="E16" s="25">
        <v>0</v>
      </c>
      <c r="F16" s="26">
        <v>0</v>
      </c>
      <c r="G16" s="26">
        <v>57</v>
      </c>
      <c r="H16" s="26">
        <v>69</v>
      </c>
      <c r="I16" s="26">
        <f t="shared" si="0"/>
        <v>-17.3913043478261</v>
      </c>
      <c r="J16" s="26">
        <v>66.1</v>
      </c>
      <c r="K16" s="26">
        <v>-61.5</v>
      </c>
      <c r="L16" s="26">
        <v>8.9</v>
      </c>
      <c r="M16" s="26">
        <v>-2.2</v>
      </c>
      <c r="N16" s="26">
        <v>73.7</v>
      </c>
      <c r="O16" s="26">
        <v>-11.6</v>
      </c>
    </row>
    <row r="17" s="4" customFormat="1" ht="16" customHeight="1" spans="1:15">
      <c r="A17" s="19">
        <v>12</v>
      </c>
      <c r="B17" s="27" t="s">
        <v>47</v>
      </c>
      <c r="C17" s="24">
        <v>10</v>
      </c>
      <c r="D17" s="25">
        <v>0</v>
      </c>
      <c r="E17" s="25">
        <v>0</v>
      </c>
      <c r="F17" s="26">
        <v>0</v>
      </c>
      <c r="G17" s="26">
        <v>59</v>
      </c>
      <c r="H17" s="26">
        <v>85</v>
      </c>
      <c r="I17" s="26">
        <f t="shared" si="0"/>
        <v>-30.5882352941176</v>
      </c>
      <c r="J17" s="26">
        <v>-3.6</v>
      </c>
      <c r="K17" s="26">
        <v>6.5</v>
      </c>
      <c r="L17" s="26">
        <v>-3.7</v>
      </c>
      <c r="M17" s="26">
        <v>6.7</v>
      </c>
      <c r="N17" s="26">
        <v>-42.4</v>
      </c>
      <c r="O17" s="26">
        <v>54.1</v>
      </c>
    </row>
    <row r="18" s="4" customFormat="1" ht="16" customHeight="1" spans="1:15">
      <c r="A18" s="19">
        <v>13</v>
      </c>
      <c r="B18" s="23" t="s">
        <v>48</v>
      </c>
      <c r="C18" s="24">
        <v>633</v>
      </c>
      <c r="D18" s="25">
        <v>0</v>
      </c>
      <c r="E18" s="25">
        <v>0</v>
      </c>
      <c r="F18" s="26">
        <v>0</v>
      </c>
      <c r="G18" s="26">
        <v>1665</v>
      </c>
      <c r="H18" s="26">
        <v>1681</v>
      </c>
      <c r="I18" s="26">
        <f t="shared" si="0"/>
        <v>-0.951814396192742</v>
      </c>
      <c r="J18" s="26">
        <v>1.1</v>
      </c>
      <c r="K18" s="26">
        <v>-0.2</v>
      </c>
      <c r="L18" s="26">
        <v>1.4</v>
      </c>
      <c r="M18" s="26">
        <v>0.3</v>
      </c>
      <c r="N18" s="26">
        <v>44</v>
      </c>
      <c r="O18" s="26">
        <v>-12.4</v>
      </c>
    </row>
    <row r="19" s="4" customFormat="1" ht="16" customHeight="1" spans="1:15">
      <c r="A19" s="19">
        <v>14</v>
      </c>
      <c r="B19" s="23" t="s">
        <v>49</v>
      </c>
      <c r="C19" s="28">
        <v>0</v>
      </c>
      <c r="D19" s="26">
        <v>0</v>
      </c>
      <c r="E19" s="29">
        <v>0</v>
      </c>
      <c r="F19" s="26">
        <v>0</v>
      </c>
      <c r="G19" s="30">
        <v>-98</v>
      </c>
      <c r="H19" s="30">
        <v>-91</v>
      </c>
      <c r="I19" s="26">
        <f t="shared" si="0"/>
        <v>7.69230769230769</v>
      </c>
      <c r="J19" s="30">
        <v>0.4</v>
      </c>
      <c r="K19" s="30">
        <v>0.1</v>
      </c>
      <c r="L19" s="30">
        <v>0.9</v>
      </c>
      <c r="M19" s="30">
        <v>0.5</v>
      </c>
      <c r="N19" s="30">
        <v>-246.9</v>
      </c>
      <c r="O19" s="30">
        <v>-104.4</v>
      </c>
    </row>
    <row r="20" s="4" customFormat="1" ht="16" customHeight="1" spans="1:15">
      <c r="A20" s="19">
        <v>15</v>
      </c>
      <c r="B20" s="23" t="s">
        <v>50</v>
      </c>
      <c r="C20" s="24">
        <v>633</v>
      </c>
      <c r="D20" s="25">
        <v>0</v>
      </c>
      <c r="E20" s="25">
        <v>0</v>
      </c>
      <c r="F20" s="26">
        <v>0</v>
      </c>
      <c r="G20" s="26">
        <v>1763</v>
      </c>
      <c r="H20" s="26">
        <v>1772</v>
      </c>
      <c r="I20" s="26">
        <f t="shared" si="0"/>
        <v>-0.507900677200903</v>
      </c>
      <c r="J20" s="26">
        <v>102.9</v>
      </c>
      <c r="K20" s="26">
        <v>-97.7</v>
      </c>
      <c r="L20" s="26">
        <v>54</v>
      </c>
      <c r="M20" s="26">
        <v>-30.9</v>
      </c>
      <c r="N20" s="26">
        <v>27.8</v>
      </c>
      <c r="O20" s="26">
        <v>-17.2</v>
      </c>
    </row>
    <row r="21" s="4" customFormat="1" ht="16" customHeight="1" spans="1:15">
      <c r="A21" s="19">
        <v>16</v>
      </c>
      <c r="B21" s="23" t="s">
        <v>51</v>
      </c>
      <c r="C21" s="24">
        <v>212</v>
      </c>
      <c r="D21" s="25">
        <v>108</v>
      </c>
      <c r="E21" s="25">
        <v>89</v>
      </c>
      <c r="F21" s="26">
        <f>(D21-E21)/E21*100</f>
        <v>21.3483146067416</v>
      </c>
      <c r="G21" s="26">
        <v>2950</v>
      </c>
      <c r="H21" s="26">
        <v>2309</v>
      </c>
      <c r="I21" s="26">
        <f t="shared" si="0"/>
        <v>27.7609354699004</v>
      </c>
      <c r="J21" s="26">
        <v>-2.4</v>
      </c>
      <c r="K21" s="26">
        <v>-2.2</v>
      </c>
      <c r="L21" s="26">
        <v>-1.9</v>
      </c>
      <c r="M21" s="26">
        <v>-1.7</v>
      </c>
      <c r="N21" s="26">
        <v>-67.1</v>
      </c>
      <c r="O21" s="26">
        <v>-72.6</v>
      </c>
    </row>
    <row r="22" s="4" customFormat="1" ht="16" customHeight="1" spans="1:15">
      <c r="A22" s="19">
        <v>17</v>
      </c>
      <c r="B22" s="27" t="s">
        <v>52</v>
      </c>
      <c r="C22" s="24">
        <v>42</v>
      </c>
      <c r="D22" s="25">
        <v>0</v>
      </c>
      <c r="E22" s="25">
        <v>0</v>
      </c>
      <c r="F22" s="26">
        <v>0</v>
      </c>
      <c r="G22" s="26">
        <v>912</v>
      </c>
      <c r="H22" s="26">
        <v>513</v>
      </c>
      <c r="I22" s="26">
        <f t="shared" si="0"/>
        <v>77.7777777777778</v>
      </c>
      <c r="J22" s="26">
        <v>-1</v>
      </c>
      <c r="K22" s="26">
        <v>-0.8</v>
      </c>
      <c r="L22" s="26">
        <v>-0.8</v>
      </c>
      <c r="M22" s="26">
        <v>-0.6</v>
      </c>
      <c r="N22" s="26">
        <v>-67.4</v>
      </c>
      <c r="O22" s="26">
        <v>-80.1</v>
      </c>
    </row>
    <row r="23" s="4" customFormat="1" ht="16" customHeight="1" spans="1:15">
      <c r="A23" s="19">
        <v>18</v>
      </c>
      <c r="B23" s="23" t="s">
        <v>53</v>
      </c>
      <c r="C23" s="24">
        <v>141</v>
      </c>
      <c r="D23" s="25">
        <v>88</v>
      </c>
      <c r="E23" s="25">
        <v>88</v>
      </c>
      <c r="F23" s="26">
        <f>(D23-E23)/E23*100</f>
        <v>0</v>
      </c>
      <c r="G23" s="26">
        <v>1457</v>
      </c>
      <c r="H23" s="26">
        <v>1379</v>
      </c>
      <c r="I23" s="26">
        <f t="shared" si="0"/>
        <v>5.6562726613488</v>
      </c>
      <c r="J23" s="26">
        <v>-2.6</v>
      </c>
      <c r="K23" s="26">
        <v>-2.6</v>
      </c>
      <c r="L23" s="26">
        <v>-1.8</v>
      </c>
      <c r="M23" s="26">
        <v>-1.8</v>
      </c>
      <c r="N23" s="26">
        <v>-57.7</v>
      </c>
      <c r="O23" s="26">
        <v>-63.3</v>
      </c>
    </row>
    <row r="24" s="4" customFormat="1" ht="16" customHeight="1" spans="1:15">
      <c r="A24" s="19">
        <v>19</v>
      </c>
      <c r="B24" s="23" t="s">
        <v>54</v>
      </c>
      <c r="C24" s="24">
        <v>0</v>
      </c>
      <c r="D24" s="25">
        <v>0</v>
      </c>
      <c r="E24" s="25">
        <v>0</v>
      </c>
      <c r="F24" s="26">
        <v>0</v>
      </c>
      <c r="G24" s="26">
        <v>3</v>
      </c>
      <c r="H24" s="26">
        <v>2</v>
      </c>
      <c r="I24" s="26">
        <f t="shared" ref="I18:I34" si="1">(G24-H24)/H24*100</f>
        <v>50</v>
      </c>
      <c r="J24" s="26">
        <v>-2.7</v>
      </c>
      <c r="K24" s="26">
        <v>-2.6</v>
      </c>
      <c r="L24" s="26">
        <v>-1.8</v>
      </c>
      <c r="M24" s="26">
        <v>-1.8</v>
      </c>
      <c r="N24" s="26">
        <v>-58</v>
      </c>
      <c r="O24" s="26">
        <v>-63.3</v>
      </c>
    </row>
    <row r="25" s="4" customFormat="1" ht="16" customHeight="1" spans="1:15">
      <c r="A25" s="19">
        <v>20</v>
      </c>
      <c r="B25" s="23" t="s">
        <v>55</v>
      </c>
      <c r="C25" s="24">
        <v>0</v>
      </c>
      <c r="D25" s="31">
        <v>0</v>
      </c>
      <c r="E25" s="26">
        <v>0</v>
      </c>
      <c r="F25" s="26">
        <v>0</v>
      </c>
      <c r="G25" s="26">
        <v>3</v>
      </c>
      <c r="H25" s="26">
        <v>2</v>
      </c>
      <c r="I25" s="26">
        <f t="shared" si="1"/>
        <v>50</v>
      </c>
      <c r="J25" s="26">
        <v>3.3</v>
      </c>
      <c r="K25" s="26">
        <v>-2.1</v>
      </c>
      <c r="L25" s="26">
        <v>2.4</v>
      </c>
      <c r="M25" s="26">
        <v>-1.1</v>
      </c>
      <c r="N25" s="26">
        <v>100</v>
      </c>
      <c r="O25" s="26">
        <v>-100</v>
      </c>
    </row>
    <row r="26" s="4" customFormat="1" ht="16" customHeight="1" spans="1:15">
      <c r="A26" s="19">
        <v>21</v>
      </c>
      <c r="B26" s="23" t="s">
        <v>56</v>
      </c>
      <c r="C26" s="24">
        <v>6</v>
      </c>
      <c r="D26" s="25">
        <v>0</v>
      </c>
      <c r="E26" s="26">
        <v>0</v>
      </c>
      <c r="F26" s="26">
        <v>0</v>
      </c>
      <c r="G26" s="26">
        <v>383</v>
      </c>
      <c r="H26" s="26">
        <v>357</v>
      </c>
      <c r="I26" s="26">
        <f t="shared" si="1"/>
        <v>7.28291316526611</v>
      </c>
      <c r="J26" s="26">
        <v>-2.6</v>
      </c>
      <c r="K26" s="26">
        <v>-2.3</v>
      </c>
      <c r="L26" s="26">
        <v>-2.5</v>
      </c>
      <c r="M26" s="26">
        <v>-2.2</v>
      </c>
      <c r="N26" s="26">
        <v>-100</v>
      </c>
      <c r="O26" s="26">
        <v>-100</v>
      </c>
    </row>
    <row r="27" s="4" customFormat="1" ht="16" customHeight="1" spans="1:15">
      <c r="A27" s="19">
        <v>22</v>
      </c>
      <c r="B27" s="23" t="s">
        <v>57</v>
      </c>
      <c r="C27" s="24">
        <v>15</v>
      </c>
      <c r="D27" s="25">
        <v>0</v>
      </c>
      <c r="E27" s="25">
        <v>0</v>
      </c>
      <c r="F27" s="26">
        <v>0</v>
      </c>
      <c r="G27" s="25">
        <v>81</v>
      </c>
      <c r="H27" s="25">
        <v>30</v>
      </c>
      <c r="I27" s="26">
        <f t="shared" si="1"/>
        <v>170</v>
      </c>
      <c r="J27" s="26">
        <v>-11.6</v>
      </c>
      <c r="K27" s="26">
        <v>-1.6</v>
      </c>
      <c r="L27" s="26">
        <v>-7.8</v>
      </c>
      <c r="M27" s="26">
        <v>-1.6</v>
      </c>
      <c r="N27" s="26">
        <v>-79</v>
      </c>
      <c r="O27" s="26">
        <v>-86.7</v>
      </c>
    </row>
    <row r="28" s="4" customFormat="1" ht="16" customHeight="1" spans="1:15">
      <c r="A28" s="19">
        <v>23</v>
      </c>
      <c r="B28" s="23" t="s">
        <v>58</v>
      </c>
      <c r="C28" s="24">
        <v>3</v>
      </c>
      <c r="D28" s="32">
        <v>0</v>
      </c>
      <c r="E28" s="25">
        <v>0</v>
      </c>
      <c r="F28" s="26">
        <v>0</v>
      </c>
      <c r="G28" s="26">
        <v>78</v>
      </c>
      <c r="H28" s="26">
        <v>13</v>
      </c>
      <c r="I28" s="26">
        <f t="shared" si="1"/>
        <v>500</v>
      </c>
      <c r="J28" s="26">
        <v>-1.4</v>
      </c>
      <c r="K28" s="26">
        <v>10.3</v>
      </c>
      <c r="L28" s="26">
        <v>-1.4</v>
      </c>
      <c r="M28" s="26">
        <v>-1.6</v>
      </c>
      <c r="N28" s="26">
        <v>-89.7</v>
      </c>
      <c r="O28" s="26">
        <v>-23.1</v>
      </c>
    </row>
    <row r="29" s="4" customFormat="1" ht="16" customHeight="1" spans="1:15">
      <c r="A29" s="19">
        <v>24</v>
      </c>
      <c r="B29" s="27" t="s">
        <v>59</v>
      </c>
      <c r="C29" s="33">
        <v>5</v>
      </c>
      <c r="D29" s="25">
        <v>20</v>
      </c>
      <c r="E29" s="32">
        <v>1</v>
      </c>
      <c r="F29" s="26">
        <f t="shared" ref="F29:F42" si="2">(D29-E29)/E29*100</f>
        <v>1900</v>
      </c>
      <c r="G29" s="34">
        <v>39</v>
      </c>
      <c r="H29" s="34">
        <v>17</v>
      </c>
      <c r="I29" s="26">
        <f t="shared" si="1"/>
        <v>129.411764705882</v>
      </c>
      <c r="J29" s="34">
        <v>-8.3</v>
      </c>
      <c r="K29" s="34">
        <v>-7.8</v>
      </c>
      <c r="L29" s="34">
        <v>-6.7</v>
      </c>
      <c r="M29" s="34">
        <v>-6.3</v>
      </c>
      <c r="N29" s="34">
        <v>-17.9</v>
      </c>
      <c r="O29" s="34">
        <v>-35.3</v>
      </c>
    </row>
    <row r="30" s="4" customFormat="1" ht="16" customHeight="1" spans="1:15">
      <c r="A30" s="19">
        <v>25</v>
      </c>
      <c r="B30" s="23" t="s">
        <v>60</v>
      </c>
      <c r="C30" s="24">
        <v>87</v>
      </c>
      <c r="D30" s="25">
        <v>1392</v>
      </c>
      <c r="E30" s="25">
        <v>392</v>
      </c>
      <c r="F30" s="26">
        <f t="shared" si="2"/>
        <v>255.102040816327</v>
      </c>
      <c r="G30" s="26">
        <v>3454</v>
      </c>
      <c r="H30" s="26">
        <v>878</v>
      </c>
      <c r="I30" s="26">
        <f t="shared" si="1"/>
        <v>293.394077448747</v>
      </c>
      <c r="J30" s="26">
        <v>-7.9</v>
      </c>
      <c r="K30" s="26">
        <v>-2.3</v>
      </c>
      <c r="L30" s="26">
        <v>-3.5</v>
      </c>
      <c r="M30" s="26">
        <v>0.3</v>
      </c>
      <c r="N30" s="26">
        <v>-23.1</v>
      </c>
      <c r="O30" s="26">
        <v>-7.3</v>
      </c>
    </row>
    <row r="31" s="4" customFormat="1" ht="16" customHeight="1" spans="1:15">
      <c r="A31" s="19">
        <v>26</v>
      </c>
      <c r="B31" s="27" t="s">
        <v>61</v>
      </c>
      <c r="C31" s="24">
        <v>34</v>
      </c>
      <c r="D31" s="25">
        <v>1020</v>
      </c>
      <c r="E31" s="25">
        <v>0</v>
      </c>
      <c r="F31" s="26">
        <v>0</v>
      </c>
      <c r="G31" s="26">
        <v>2213</v>
      </c>
      <c r="H31" s="26">
        <v>0</v>
      </c>
      <c r="I31" s="26">
        <v>0</v>
      </c>
      <c r="J31" s="26">
        <v>-7.5</v>
      </c>
      <c r="K31" s="26">
        <v>0</v>
      </c>
      <c r="L31" s="26">
        <v>-5.3</v>
      </c>
      <c r="M31" s="26">
        <v>0</v>
      </c>
      <c r="N31" s="26">
        <v>-33.8</v>
      </c>
      <c r="O31" s="26">
        <v>0</v>
      </c>
    </row>
    <row r="32" s="4" customFormat="1" ht="16" customHeight="1" spans="1:15">
      <c r="A32" s="19">
        <v>27</v>
      </c>
      <c r="B32" s="27" t="s">
        <v>62</v>
      </c>
      <c r="C32" s="24">
        <v>24</v>
      </c>
      <c r="D32" s="25">
        <v>273</v>
      </c>
      <c r="E32" s="25">
        <v>298</v>
      </c>
      <c r="F32" s="26">
        <f t="shared" si="2"/>
        <v>-8.38926174496644</v>
      </c>
      <c r="G32" s="26">
        <v>171</v>
      </c>
      <c r="H32" s="26">
        <v>144</v>
      </c>
      <c r="I32" s="26">
        <f t="shared" si="1"/>
        <v>18.75</v>
      </c>
      <c r="J32" s="26">
        <v>-2.4</v>
      </c>
      <c r="K32" s="26">
        <v>-3.3</v>
      </c>
      <c r="L32" s="26">
        <v>-0.9</v>
      </c>
      <c r="M32" s="26">
        <v>-1.3</v>
      </c>
      <c r="N32" s="26">
        <v>-32.7</v>
      </c>
      <c r="O32" s="26">
        <v>-55.6</v>
      </c>
    </row>
    <row r="33" s="4" customFormat="1" ht="16" customHeight="1" spans="1:15">
      <c r="A33" s="19">
        <v>28</v>
      </c>
      <c r="B33" s="27" t="s">
        <v>63</v>
      </c>
      <c r="C33" s="24">
        <v>1</v>
      </c>
      <c r="D33" s="25">
        <v>0</v>
      </c>
      <c r="E33" s="25">
        <v>0</v>
      </c>
      <c r="F33" s="26">
        <v>0</v>
      </c>
      <c r="G33" s="26">
        <v>8</v>
      </c>
      <c r="H33" s="26">
        <v>12</v>
      </c>
      <c r="I33" s="26">
        <f t="shared" si="1"/>
        <v>-33.3333333333333</v>
      </c>
      <c r="J33" s="26">
        <v>-0.3</v>
      </c>
      <c r="K33" s="26">
        <v>-2.4</v>
      </c>
      <c r="L33" s="26">
        <v>0.5</v>
      </c>
      <c r="M33" s="26">
        <v>4</v>
      </c>
      <c r="N33" s="26">
        <v>12.5</v>
      </c>
      <c r="O33" s="26">
        <v>75</v>
      </c>
    </row>
    <row r="34" s="4" customFormat="1" ht="16" customHeight="1" spans="1:15">
      <c r="A34" s="19">
        <v>29</v>
      </c>
      <c r="B34" s="27" t="s">
        <v>64</v>
      </c>
      <c r="C34" s="24">
        <v>12</v>
      </c>
      <c r="D34" s="25">
        <v>58</v>
      </c>
      <c r="E34" s="25">
        <v>50</v>
      </c>
      <c r="F34" s="26">
        <f t="shared" si="2"/>
        <v>16</v>
      </c>
      <c r="G34" s="26">
        <v>435</v>
      </c>
      <c r="H34" s="26">
        <v>468</v>
      </c>
      <c r="I34" s="26">
        <f t="shared" si="1"/>
        <v>-7.05128205128205</v>
      </c>
      <c r="J34" s="26">
        <v>1.8</v>
      </c>
      <c r="K34" s="26">
        <v>0.7</v>
      </c>
      <c r="L34" s="26">
        <v>0.3</v>
      </c>
      <c r="M34" s="26">
        <v>0.2</v>
      </c>
      <c r="N34" s="26">
        <v>1.1</v>
      </c>
      <c r="O34" s="26">
        <v>0.4</v>
      </c>
    </row>
    <row r="35" s="4" customFormat="1" ht="16" customHeight="1" spans="1:15">
      <c r="A35" s="19">
        <v>30</v>
      </c>
      <c r="B35" s="27" t="s">
        <v>65</v>
      </c>
      <c r="C35" s="24">
        <v>16</v>
      </c>
      <c r="D35" s="25">
        <v>41</v>
      </c>
      <c r="E35" s="25">
        <v>44</v>
      </c>
      <c r="F35" s="26">
        <f t="shared" si="2"/>
        <v>-6.81818181818182</v>
      </c>
      <c r="G35" s="26">
        <v>627</v>
      </c>
      <c r="H35" s="26">
        <v>254</v>
      </c>
      <c r="I35" s="26">
        <f t="shared" ref="I35:I42" si="3">(G35-H35)/H35*100</f>
        <v>146.850393700787</v>
      </c>
      <c r="J35" s="26">
        <v>0.1</v>
      </c>
      <c r="K35" s="26">
        <v>0.7</v>
      </c>
      <c r="L35" s="26">
        <v>2</v>
      </c>
      <c r="M35" s="26">
        <v>2.1</v>
      </c>
      <c r="N35" s="26">
        <v>0.2</v>
      </c>
      <c r="O35" s="26">
        <v>2</v>
      </c>
    </row>
    <row r="36" s="4" customFormat="1" ht="16" customHeight="1" spans="1:15">
      <c r="A36" s="19">
        <v>31</v>
      </c>
      <c r="B36" s="23" t="s">
        <v>66</v>
      </c>
      <c r="C36" s="24">
        <v>1</v>
      </c>
      <c r="D36" s="25">
        <v>0</v>
      </c>
      <c r="E36" s="25">
        <v>0</v>
      </c>
      <c r="F36" s="26">
        <v>0</v>
      </c>
      <c r="G36" s="26">
        <v>0</v>
      </c>
      <c r="H36" s="26">
        <v>27</v>
      </c>
      <c r="I36" s="26">
        <f t="shared" si="3"/>
        <v>-100</v>
      </c>
      <c r="J36" s="25">
        <v>0</v>
      </c>
      <c r="K36" s="25">
        <v>0</v>
      </c>
      <c r="L36" s="25">
        <v>0</v>
      </c>
      <c r="M36" s="25">
        <v>0</v>
      </c>
      <c r="N36" s="25">
        <v>0</v>
      </c>
      <c r="O36" s="25">
        <v>-40.7</v>
      </c>
    </row>
    <row r="37" s="4" customFormat="1" ht="16" customHeight="1" spans="1:15">
      <c r="A37" s="19">
        <v>32</v>
      </c>
      <c r="B37" s="27" t="s">
        <v>67</v>
      </c>
      <c r="C37" s="24">
        <v>51</v>
      </c>
      <c r="D37" s="25">
        <v>183</v>
      </c>
      <c r="E37" s="25">
        <v>153</v>
      </c>
      <c r="F37" s="26">
        <f t="shared" si="2"/>
        <v>19.6078431372549</v>
      </c>
      <c r="G37" s="26">
        <v>523</v>
      </c>
      <c r="H37" s="26">
        <v>460</v>
      </c>
      <c r="I37" s="26">
        <f t="shared" si="3"/>
        <v>13.695652173913</v>
      </c>
      <c r="J37" s="25">
        <v>-3</v>
      </c>
      <c r="K37" s="25">
        <v>-7.4</v>
      </c>
      <c r="L37" s="25">
        <v>-1.5</v>
      </c>
      <c r="M37" s="25">
        <v>-6</v>
      </c>
      <c r="N37" s="25">
        <v>-8</v>
      </c>
      <c r="O37" s="25">
        <v>-20.7</v>
      </c>
    </row>
    <row r="38" s="4" customFormat="1" ht="16" customHeight="1" spans="1:15">
      <c r="A38" s="19">
        <v>33</v>
      </c>
      <c r="B38" s="27" t="s">
        <v>68</v>
      </c>
      <c r="C38" s="24">
        <v>31</v>
      </c>
      <c r="D38" s="25">
        <v>0</v>
      </c>
      <c r="E38" s="25">
        <v>0</v>
      </c>
      <c r="F38" s="26">
        <v>0</v>
      </c>
      <c r="G38" s="26">
        <v>903</v>
      </c>
      <c r="H38" s="26">
        <v>252</v>
      </c>
      <c r="I38" s="26">
        <f t="shared" si="3"/>
        <v>258.333333333333</v>
      </c>
      <c r="J38" s="25">
        <v>-1.8</v>
      </c>
      <c r="K38" s="25">
        <v>-2.1</v>
      </c>
      <c r="L38" s="25">
        <v>-1.3</v>
      </c>
      <c r="M38" s="25">
        <v>-1.9</v>
      </c>
      <c r="N38" s="25">
        <v>-60.2</v>
      </c>
      <c r="O38" s="25">
        <v>-107.5</v>
      </c>
    </row>
    <row r="39" s="4" customFormat="1" ht="16" customHeight="1" spans="1:15">
      <c r="A39" s="19">
        <v>34</v>
      </c>
      <c r="B39" s="27" t="s">
        <v>69</v>
      </c>
      <c r="C39" s="24">
        <v>28</v>
      </c>
      <c r="D39" s="25">
        <v>0</v>
      </c>
      <c r="E39" s="25">
        <v>0</v>
      </c>
      <c r="F39" s="26">
        <v>0</v>
      </c>
      <c r="G39" s="26">
        <v>473</v>
      </c>
      <c r="H39" s="26">
        <v>0</v>
      </c>
      <c r="I39" s="26">
        <v>0</v>
      </c>
      <c r="J39" s="25">
        <v>-2.4</v>
      </c>
      <c r="K39" s="25">
        <v>0</v>
      </c>
      <c r="L39" s="25">
        <v>-1.9</v>
      </c>
      <c r="M39" s="25">
        <v>0</v>
      </c>
      <c r="N39" s="25">
        <v>-94.7</v>
      </c>
      <c r="O39" s="25">
        <v>0</v>
      </c>
    </row>
    <row r="40" s="4" customFormat="1" ht="16" customHeight="1" spans="1:15">
      <c r="A40" s="19">
        <v>35</v>
      </c>
      <c r="B40" s="27" t="s">
        <v>70</v>
      </c>
      <c r="C40" s="24">
        <v>3</v>
      </c>
      <c r="D40" s="25">
        <v>0</v>
      </c>
      <c r="E40" s="25">
        <v>0</v>
      </c>
      <c r="F40" s="26">
        <v>0</v>
      </c>
      <c r="G40" s="26">
        <v>11</v>
      </c>
      <c r="H40" s="26">
        <v>0</v>
      </c>
      <c r="I40" s="26">
        <v>0</v>
      </c>
      <c r="J40" s="25">
        <v>129.4</v>
      </c>
      <c r="K40" s="25">
        <v>0</v>
      </c>
      <c r="L40" s="25">
        <v>-275</v>
      </c>
      <c r="M40" s="25">
        <v>0</v>
      </c>
      <c r="N40" s="25">
        <v>-100</v>
      </c>
      <c r="O40" s="25">
        <v>0</v>
      </c>
    </row>
    <row r="41" s="4" customFormat="1" ht="16" customHeight="1" spans="1:15">
      <c r="A41" s="19">
        <v>36</v>
      </c>
      <c r="B41" s="27" t="s">
        <v>71</v>
      </c>
      <c r="C41" s="24">
        <v>0</v>
      </c>
      <c r="D41" s="25">
        <v>0</v>
      </c>
      <c r="E41" s="25">
        <v>0</v>
      </c>
      <c r="F41" s="26">
        <v>0</v>
      </c>
      <c r="G41" s="26">
        <v>419</v>
      </c>
      <c r="H41" s="26">
        <v>252</v>
      </c>
      <c r="I41" s="26">
        <f t="shared" si="3"/>
        <v>66.2698412698413</v>
      </c>
      <c r="J41" s="25">
        <v>-0.3</v>
      </c>
      <c r="K41" s="25">
        <v>-1</v>
      </c>
      <c r="L41" s="25">
        <v>-0.2</v>
      </c>
      <c r="M41" s="25">
        <v>-0.9</v>
      </c>
      <c r="N41" s="25">
        <v>-20.3</v>
      </c>
      <c r="O41" s="25">
        <v>-107.5</v>
      </c>
    </row>
    <row r="42" s="4" customFormat="1" ht="16" customHeight="1" spans="1:15">
      <c r="A42" s="19">
        <v>37</v>
      </c>
      <c r="B42" s="35" t="s">
        <v>89</v>
      </c>
      <c r="C42" s="24">
        <f>C6+C30+C36+C37+C38</f>
        <v>1342</v>
      </c>
      <c r="D42" s="24">
        <f>D6+D30+D36+D37+D38</f>
        <v>4317</v>
      </c>
      <c r="E42" s="24">
        <f>E6+E30+E36+E37+E38</f>
        <v>1797</v>
      </c>
      <c r="F42" s="25">
        <f t="shared" si="2"/>
        <v>140.233722871452</v>
      </c>
      <c r="G42" s="25">
        <f>G6+G30+G36+G37+G38</f>
        <v>21535</v>
      </c>
      <c r="H42" s="25">
        <f>H6+H30+H36+H37+H38</f>
        <v>16476</v>
      </c>
      <c r="I42" s="25">
        <f t="shared" si="3"/>
        <v>30.7052682689973</v>
      </c>
      <c r="J42" s="25">
        <v>-0.1</v>
      </c>
      <c r="K42" s="25">
        <v>-0.4</v>
      </c>
      <c r="L42" s="25">
        <v>0.1</v>
      </c>
      <c r="M42" s="25">
        <v>-0.1</v>
      </c>
      <c r="N42" s="25">
        <v>0.8</v>
      </c>
      <c r="O42" s="25">
        <v>-10</v>
      </c>
    </row>
    <row r="43" ht="39" customHeight="1" spans="1:15">
      <c r="A43" s="36" t="s">
        <v>90</v>
      </c>
      <c r="B43" s="36"/>
      <c r="C43" s="36"/>
      <c r="D43" s="36"/>
      <c r="E43" s="36"/>
      <c r="F43" s="36"/>
      <c r="G43" s="36"/>
      <c r="H43" s="36"/>
      <c r="I43" s="36"/>
      <c r="J43" s="36"/>
      <c r="K43" s="36"/>
      <c r="L43" s="36"/>
      <c r="M43" s="36"/>
      <c r="N43" s="36"/>
      <c r="O43" s="36"/>
    </row>
    <row r="44" customHeight="1" spans="7:15">
      <c r="G44" s="37"/>
      <c r="H44" s="37"/>
      <c r="I44" s="42"/>
      <c r="J44" s="43"/>
      <c r="K44" s="43"/>
      <c r="L44" s="43"/>
      <c r="M44" s="43"/>
      <c r="N44" s="43"/>
      <c r="O44" s="43"/>
    </row>
    <row r="45" customHeight="1" spans="7:15">
      <c r="G45" s="37"/>
      <c r="H45" s="37"/>
      <c r="I45" s="42"/>
      <c r="J45" s="43"/>
      <c r="K45" s="43"/>
      <c r="L45" s="43"/>
      <c r="M45" s="43"/>
      <c r="N45" s="43"/>
      <c r="O45" s="43"/>
    </row>
    <row r="46" customHeight="1" spans="7:15">
      <c r="G46" s="37"/>
      <c r="H46" s="37"/>
      <c r="I46" s="42"/>
      <c r="J46" s="43"/>
      <c r="K46" s="43"/>
      <c r="L46" s="43"/>
      <c r="M46" s="43"/>
      <c r="N46" s="43"/>
      <c r="O46" s="43"/>
    </row>
    <row r="47" customHeight="1" spans="7:15">
      <c r="G47" s="37"/>
      <c r="H47" s="37"/>
      <c r="I47" s="42"/>
      <c r="J47" s="43"/>
      <c r="K47" s="43"/>
      <c r="L47" s="43"/>
      <c r="M47" s="43"/>
      <c r="N47" s="43"/>
      <c r="O47" s="43"/>
    </row>
    <row r="48" customHeight="1" spans="7:15">
      <c r="G48" s="37"/>
      <c r="H48" s="37"/>
      <c r="I48" s="42"/>
      <c r="J48" s="43"/>
      <c r="K48" s="43"/>
      <c r="L48" s="43"/>
      <c r="M48" s="43"/>
      <c r="N48" s="43"/>
      <c r="O48" s="43"/>
    </row>
    <row r="49" customHeight="1" spans="7:15">
      <c r="G49" s="37"/>
      <c r="H49" s="37"/>
      <c r="I49" s="42"/>
      <c r="J49" s="43"/>
      <c r="K49" s="43"/>
      <c r="L49" s="43"/>
      <c r="M49" s="43"/>
      <c r="N49" s="43"/>
      <c r="O49" s="43"/>
    </row>
    <row r="50" customHeight="1" spans="7:15">
      <c r="G50" s="37"/>
      <c r="H50" s="37"/>
      <c r="I50" s="42"/>
      <c r="J50" s="43"/>
      <c r="K50" s="43"/>
      <c r="L50" s="43"/>
      <c r="M50" s="43"/>
      <c r="N50" s="43"/>
      <c r="O50" s="43"/>
    </row>
    <row r="51" customHeight="1" spans="7:15">
      <c r="G51" s="37"/>
      <c r="H51" s="37"/>
      <c r="I51" s="42"/>
      <c r="J51" s="43"/>
      <c r="K51" s="43"/>
      <c r="L51" s="43"/>
      <c r="M51" s="43"/>
      <c r="N51" s="43"/>
      <c r="O51" s="43"/>
    </row>
    <row r="52" customHeight="1" spans="7:15">
      <c r="G52" s="37"/>
      <c r="H52" s="37"/>
      <c r="I52" s="42"/>
      <c r="J52" s="43"/>
      <c r="K52" s="43"/>
      <c r="L52" s="43"/>
      <c r="M52" s="43"/>
      <c r="N52" s="43"/>
      <c r="O52" s="43"/>
    </row>
    <row r="53" customHeight="1" spans="7:15">
      <c r="G53" s="37"/>
      <c r="H53" s="37"/>
      <c r="I53" s="42"/>
      <c r="J53" s="43"/>
      <c r="K53" s="43"/>
      <c r="L53" s="43"/>
      <c r="M53" s="43"/>
      <c r="N53" s="43"/>
      <c r="O53" s="43"/>
    </row>
    <row r="54" customHeight="1" spans="7:15">
      <c r="G54" s="37"/>
      <c r="H54" s="37"/>
      <c r="I54" s="42"/>
      <c r="J54" s="43"/>
      <c r="K54" s="43"/>
      <c r="L54" s="43"/>
      <c r="M54" s="43"/>
      <c r="N54" s="43"/>
      <c r="O54" s="43"/>
    </row>
    <row r="55" customHeight="1" spans="7:15">
      <c r="G55" s="37"/>
      <c r="H55" s="37"/>
      <c r="I55" s="42"/>
      <c r="J55" s="43"/>
      <c r="K55" s="43"/>
      <c r="L55" s="43"/>
      <c r="M55" s="43"/>
      <c r="N55" s="43"/>
      <c r="O55" s="43"/>
    </row>
    <row r="56" customHeight="1" spans="7:15">
      <c r="G56" s="37"/>
      <c r="H56" s="37"/>
      <c r="I56" s="42"/>
      <c r="J56" s="43"/>
      <c r="K56" s="43"/>
      <c r="L56" s="43"/>
      <c r="M56" s="43"/>
      <c r="N56" s="43"/>
      <c r="O56" s="43"/>
    </row>
    <row r="57" customHeight="1" spans="7:15">
      <c r="G57" s="37"/>
      <c r="H57" s="37"/>
      <c r="I57" s="42"/>
      <c r="J57" s="43"/>
      <c r="K57" s="43"/>
      <c r="L57" s="43"/>
      <c r="M57" s="43"/>
      <c r="N57" s="43"/>
      <c r="O57" s="43"/>
    </row>
    <row r="58" customHeight="1" spans="7:15">
      <c r="G58" s="37"/>
      <c r="H58" s="37"/>
      <c r="I58" s="42"/>
      <c r="J58" s="43"/>
      <c r="K58" s="43"/>
      <c r="L58" s="43"/>
      <c r="M58" s="43"/>
      <c r="N58" s="43"/>
      <c r="O58" s="43"/>
    </row>
    <row r="59" customHeight="1" spans="7:15">
      <c r="G59" s="37"/>
      <c r="H59" s="37"/>
      <c r="I59" s="42"/>
      <c r="J59" s="43"/>
      <c r="K59" s="43"/>
      <c r="L59" s="43"/>
      <c r="M59" s="43"/>
      <c r="N59" s="43"/>
      <c r="O59" s="43"/>
    </row>
    <row r="60" customHeight="1" spans="7:15">
      <c r="G60" s="37"/>
      <c r="H60" s="37"/>
      <c r="I60" s="42"/>
      <c r="J60" s="43"/>
      <c r="K60" s="43"/>
      <c r="L60" s="43"/>
      <c r="M60" s="43"/>
      <c r="N60" s="43"/>
      <c r="O60" s="43"/>
    </row>
    <row r="61" customHeight="1" spans="7:15">
      <c r="G61" s="37"/>
      <c r="H61" s="37"/>
      <c r="I61" s="42"/>
      <c r="J61" s="43"/>
      <c r="K61" s="43"/>
      <c r="L61" s="43"/>
      <c r="M61" s="43"/>
      <c r="N61" s="43"/>
      <c r="O61" s="43"/>
    </row>
    <row r="62" customHeight="1" spans="7:15">
      <c r="G62" s="37"/>
      <c r="H62" s="37"/>
      <c r="I62" s="42"/>
      <c r="J62" s="43"/>
      <c r="K62" s="43"/>
      <c r="L62" s="43"/>
      <c r="M62" s="43"/>
      <c r="N62" s="43"/>
      <c r="O62" s="43"/>
    </row>
  </sheetData>
  <mergeCells count="11">
    <mergeCell ref="A2:O2"/>
    <mergeCell ref="A3:O3"/>
    <mergeCell ref="D4:F4"/>
    <mergeCell ref="G4:I4"/>
    <mergeCell ref="J4:K4"/>
    <mergeCell ref="L4:M4"/>
    <mergeCell ref="N4:O4"/>
    <mergeCell ref="A43:O43"/>
    <mergeCell ref="A4:A5"/>
    <mergeCell ref="B4:B5"/>
    <mergeCell ref="C4:C5"/>
  </mergeCells>
  <pageMargins left="0.55" right="0.08" top="0.3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 全市汇总</vt:lpstr>
      <vt:lpstr>表二</vt:lpstr>
      <vt:lpstr>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2021-07-29T06:53:47Z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491B78CE356A498BA39B8B956C32A066</vt:lpwstr>
  </property>
</Properties>
</file>